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tables/table1.xml" ContentType="application/vnd.openxmlformats-officedocument.spreadsheetml.table+xml"/>
  <Override PartName="/xl/comments4.xml" ContentType="application/vnd.openxmlformats-officedocument.spreadsheetml.comments+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11"/>
  <workbookPr hidePivotFieldList="1" autoCompressPictures="0" defaultThemeVersion="124226"/>
  <mc:AlternateContent xmlns:mc="http://schemas.openxmlformats.org/markup-compatibility/2006">
    <mc:Choice Requires="x15">
      <x15ac:absPath xmlns:x15ac="http://schemas.microsoft.com/office/spreadsheetml/2010/11/ac" url="https://unisabanaedu-my.sharepoint.com/personal/mariagibe_unisabana_edu_co/Documents/Escritorio/"/>
    </mc:Choice>
  </mc:AlternateContent>
  <xr:revisionPtr revIDLastSave="0" documentId="8_{20CFE304-8243-40A7-9213-831F57585056}" xr6:coauthVersionLast="47" xr6:coauthVersionMax="47" xr10:uidLastSave="{00000000-0000-0000-0000-000000000000}"/>
  <bookViews>
    <workbookView xWindow="-120" yWindow="-120" windowWidth="20730" windowHeight="11040" tabRatio="936" firstSheet="14" activeTab="14" xr2:uid="{00000000-000D-0000-FFFF-FFFF00000000}"/>
  </bookViews>
  <sheets>
    <sheet name="1. General" sheetId="1" r:id="rId1"/>
    <sheet name="2.Estudiantes" sheetId="27" r:id="rId2"/>
    <sheet name="3. profesor_forma_contratac" sheetId="59" r:id="rId3"/>
    <sheet name="4. Profesores" sheetId="29" r:id="rId4"/>
    <sheet name="5. Profesores Listado" sheetId="30" r:id="rId5"/>
    <sheet name="Información por Grupos" sheetId="36" state="hidden" r:id="rId6"/>
    <sheet name="6. Proyectos de Investigación." sheetId="60" r:id="rId7"/>
    <sheet name="7. Grupos de Investigación" sheetId="61" r:id="rId8"/>
    <sheet name="7A. Información por Grupos_." sheetId="62" r:id="rId9"/>
    <sheet name="7B.Clasificación Investigadores" sheetId="63" r:id="rId10"/>
    <sheet name="8. Publicaciones ." sheetId="64" r:id="rId11"/>
    <sheet name="9A. Extensión" sheetId="39" r:id="rId12"/>
    <sheet name="10. Profesores Visitantes" sheetId="18" r:id="rId13"/>
    <sheet name="11. Inmuebles." sheetId="45" r:id="rId14"/>
    <sheet name="12. Innovaciones." sheetId="41" r:id="rId15"/>
  </sheets>
  <externalReferences>
    <externalReference r:id="rId16"/>
    <externalReference r:id="rId17"/>
    <externalReference r:id="rId18"/>
    <externalReference r:id="rId19"/>
    <externalReference r:id="rId20"/>
  </externalReferences>
  <definedNames>
    <definedName name="_xlnm._FilterDatabase" localSheetId="3" hidden="1">'4. Profesores'!$B$7:$J$48</definedName>
    <definedName name="_xlnm._FilterDatabase" localSheetId="4" hidden="1">'5. Profesores Listado'!$B$7:$W$65</definedName>
    <definedName name="_xlnm._FilterDatabase" localSheetId="8" hidden="1">'7A. Información por Grupos_.'!$A$13:$E$117</definedName>
    <definedName name="_xlnm._FilterDatabase" localSheetId="9" hidden="1">'7B.Clasificación Investigadores'!$F$6:$I$8</definedName>
    <definedName name="_xlnm._FilterDatabase" localSheetId="10" hidden="1">'8. Publicaciones .'!$B$6:$F$74</definedName>
    <definedName name="_xlnm._FilterDatabase" localSheetId="5" hidden="1">'Información por Grupos'!$B$7:$T$26</definedName>
    <definedName name="paises" localSheetId="10">[1]Lista!$F$1:$F$251</definedName>
    <definedName name="paises">[2]Lista!$F$1:$F$251</definedName>
    <definedName name="_xlnm.Print_Area" localSheetId="13">'11. Inmuebles.'!$C$1:$R$39</definedName>
    <definedName name="_xlnm.Print_Area" localSheetId="14">'12. Innovaciones.'!$B$2:$G$12</definedName>
    <definedName name="_xlnm.Print_Area" localSheetId="8">'7A. Información por Grupos_.'!$B$1:$T$49</definedName>
    <definedName name="_xlnm.Print_Area" localSheetId="10">'8. Publicaciones .'!$C$2:$F$88</definedName>
    <definedName name="_xlnm.Print_Area" localSheetId="11">'9A. Extensión'!$D$2:$M$10</definedName>
    <definedName name="_xlnm.Print_Area" localSheetId="5">'Información por Grupos'!$B$1:$T$49</definedName>
    <definedName name="_xlnm.Print_Titles" localSheetId="8">'7A. Información por Grupos_.'!$1:$3</definedName>
    <definedName name="_xlnm.Print_Titles" localSheetId="11">'9A. Extensión'!#REF!</definedName>
    <definedName name="_xlnm.Print_Titles" localSheetId="5">'Información por Grupos'!$1:$3</definedName>
    <definedName name="tiempo" localSheetId="10">[3]Lista!$H$1:$H$12</definedName>
    <definedName name="tiempo">[4]Lista!$H$1:$H$12</definedName>
  </definedNames>
  <calcPr calcId="191028"/>
  <extLst>
    <ext xmlns:x15="http://schemas.microsoft.com/office/spreadsheetml/2010/11/main" uri="{FCE2AD5D-F65C-4FA6-A056-5C36A1767C68}">
      <x15:dataModel>
        <x15:modelTables>
          <x15:modelTable id="Tabla1-f0fdf877-7c32-48f0-8160-70b75a76d765" name="Tabla1" connection="Consulta - Tabla1"/>
          <x15:modelTable id="Tabla1-6efdbacd-973e-48c2-9b74-225ea98ba2bc" name="Tabla1 1" connection="Consulta - Tabla1 (2)"/>
          <x15:modelTable id="Cuadro#6 Proyectos Investigación-013ec12c-121c-4cbe-92be-d9288ec1dc11" name="Cuadro#6 Proyectos Investigación" connection="Consulta - Cuadro#6 Proyectos Investigación"/>
          <x15:modelTable id="Cuadro#6 Proyectos Investigación 1-2216eaeb-3cb5-4f48-9f1c-fae7fba5659b" name="Cuadro#6 Proyectos Investigación 1" connection="Consulta - Cuadro#6 Proyectos Investigación (2)"/>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6" i="39" l="1"/>
  <c r="E48" i="29" l="1"/>
  <c r="E47" i="29"/>
  <c r="E46" i="29"/>
  <c r="E45" i="29"/>
  <c r="E44" i="29"/>
  <c r="E43" i="29"/>
  <c r="E42" i="29"/>
  <c r="E41" i="29"/>
  <c r="E40" i="29"/>
  <c r="E39" i="29"/>
  <c r="E38" i="29"/>
  <c r="E37" i="29"/>
  <c r="E36" i="29"/>
  <c r="E35" i="29"/>
  <c r="E34" i="29"/>
  <c r="E33" i="29"/>
  <c r="E32" i="29"/>
  <c r="E31" i="29"/>
  <c r="E30" i="29"/>
  <c r="E29" i="29"/>
  <c r="E28" i="29"/>
  <c r="E27" i="29"/>
  <c r="E26" i="29"/>
  <c r="E25" i="29"/>
  <c r="E24" i="29"/>
  <c r="E23" i="29"/>
  <c r="E22" i="29"/>
  <c r="E21" i="29"/>
  <c r="E20" i="29"/>
  <c r="E19" i="29"/>
  <c r="E18" i="29"/>
  <c r="E17" i="29"/>
  <c r="E16" i="29"/>
  <c r="E15" i="29"/>
  <c r="E14" i="29"/>
  <c r="E13" i="29"/>
  <c r="E10" i="29"/>
  <c r="E11" i="29"/>
  <c r="E12" i="29"/>
  <c r="E9" i="29"/>
  <c r="K11" i="59"/>
  <c r="K10" i="59"/>
  <c r="K9" i="59"/>
  <c r="B6" i="29"/>
  <c r="B6" i="59"/>
  <c r="B6" i="30"/>
  <c r="C10" i="63"/>
  <c r="L23" i="62"/>
  <c r="K23" i="62"/>
  <c r="J23" i="62"/>
  <c r="I23" i="62"/>
  <c r="R10" i="62"/>
  <c r="Q10" i="62"/>
  <c r="P10" i="62"/>
  <c r="O10" i="62"/>
  <c r="N10" i="62"/>
  <c r="M10" i="62"/>
  <c r="L10" i="62"/>
  <c r="K10" i="62"/>
  <c r="J10" i="62"/>
  <c r="I10" i="62"/>
  <c r="H10" i="62"/>
  <c r="E10" i="62"/>
  <c r="G9" i="62"/>
  <c r="F9" i="62" s="1"/>
  <c r="F10" i="62" s="1"/>
  <c r="D9" i="62"/>
  <c r="D11" i="61"/>
  <c r="G10" i="62" l="1"/>
  <c r="W19" i="27"/>
  <c r="V19" i="27"/>
  <c r="U19" i="27"/>
  <c r="H19" i="27"/>
  <c r="G19" i="27"/>
  <c r="B5" i="27" l="1"/>
  <c r="B6" i="41"/>
  <c r="B6" i="18"/>
  <c r="D19" i="27" l="1"/>
  <c r="E19" i="27"/>
  <c r="F19" i="27"/>
  <c r="I19" i="27"/>
  <c r="J19" i="27"/>
  <c r="M19" i="27"/>
  <c r="T19" i="27"/>
  <c r="K19" i="27" l="1"/>
  <c r="H26" i="36" l="1"/>
  <c r="H25" i="36"/>
  <c r="H24" i="36"/>
  <c r="G24" i="36" s="1"/>
  <c r="H23" i="36"/>
  <c r="G23" i="36" s="1"/>
  <c r="H22" i="36"/>
  <c r="G22" i="36" s="1"/>
  <c r="H21" i="36"/>
  <c r="G21" i="36" s="1"/>
  <c r="H20" i="36"/>
  <c r="G20" i="36" s="1"/>
  <c r="H19" i="36"/>
  <c r="G19" i="36" s="1"/>
  <c r="H18" i="36"/>
  <c r="G18" i="36" s="1"/>
  <c r="H17" i="36"/>
  <c r="G17" i="36" s="1"/>
  <c r="H16" i="36"/>
  <c r="H15" i="36"/>
  <c r="G15" i="36" s="1"/>
  <c r="H14" i="36"/>
  <c r="G14" i="36" s="1"/>
  <c r="H13" i="36"/>
  <c r="G13" i="36" s="1"/>
  <c r="H12" i="36"/>
  <c r="G12" i="36" s="1"/>
  <c r="H11" i="36"/>
  <c r="G11" i="36" s="1"/>
  <c r="H10" i="36"/>
  <c r="G10" i="36" s="1"/>
  <c r="H9" i="36"/>
  <c r="G9" i="36"/>
  <c r="G26" i="36"/>
  <c r="G25" i="36"/>
  <c r="G16" i="36"/>
  <c r="K29" i="45" l="1"/>
  <c r="J29" i="45"/>
  <c r="I29" i="45"/>
  <c r="H29" i="45"/>
  <c r="G29" i="45"/>
  <c r="F29" i="45"/>
  <c r="E29" i="45"/>
  <c r="D29" i="45"/>
  <c r="M26" i="45"/>
  <c r="J26" i="45"/>
  <c r="G26" i="45"/>
  <c r="D26" i="45"/>
  <c r="P24" i="45"/>
  <c r="P22" i="45"/>
  <c r="Q14" i="45"/>
  <c r="Q13" i="45"/>
  <c r="P10" i="45"/>
  <c r="P26" i="45" l="1"/>
  <c r="J19" i="45"/>
  <c r="P9" i="45"/>
  <c r="G19" i="45"/>
  <c r="P13" i="45"/>
  <c r="P15" i="45"/>
  <c r="Q10" i="45"/>
  <c r="Q11" i="45"/>
  <c r="Q9" i="45"/>
  <c r="P11" i="45"/>
  <c r="Q18" i="45"/>
  <c r="Q17" i="45"/>
  <c r="M19" i="45"/>
  <c r="P12" i="45"/>
  <c r="P16" i="45"/>
  <c r="P14" i="45"/>
  <c r="N19" i="45"/>
  <c r="Q12" i="45"/>
  <c r="D19" i="45"/>
  <c r="Q8" i="45"/>
  <c r="Q15" i="45"/>
  <c r="P18" i="45"/>
  <c r="H19" i="45"/>
  <c r="P17" i="45"/>
  <c r="K19" i="45"/>
  <c r="Q16" i="45"/>
  <c r="E19" i="45"/>
  <c r="P8" i="45"/>
  <c r="Q19" i="45" l="1"/>
  <c r="S8" i="45"/>
  <c r="U8" i="45" s="1"/>
  <c r="S15" i="45"/>
  <c r="U15" i="45" s="1"/>
  <c r="P19" i="45"/>
  <c r="C29" i="45"/>
  <c r="S10" i="45" l="1"/>
  <c r="U10" i="45" s="1"/>
  <c r="S19" i="45" l="1"/>
  <c r="U19" i="45" s="1"/>
  <c r="P43" i="36"/>
  <c r="Q44" i="36"/>
  <c r="P44" i="36"/>
  <c r="R45" i="36"/>
  <c r="O45" i="36"/>
  <c r="Q43" i="36"/>
  <c r="Q45" i="36" s="1"/>
  <c r="P41" i="36"/>
  <c r="P45" i="3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Laura Maria Galindo Pinzon</author>
  </authors>
  <commentList>
    <comment ref="G8" authorId="0" shapeId="0" xr:uid="{7343AE24-9231-420D-9927-77B512970432}">
      <text>
        <r>
          <rPr>
            <b/>
            <sz val="9"/>
            <color indexed="81"/>
            <rFont val="Tahoma"/>
            <family val="2"/>
          </rPr>
          <t>Se incluyeron de 6-12 meses</t>
        </r>
        <r>
          <rPr>
            <sz val="9"/>
            <color indexed="81"/>
            <rFont val="Tahoma"/>
            <family val="2"/>
          </rPr>
          <t xml:space="preserve">
</t>
        </r>
      </text>
    </comment>
    <comment ref="I8" authorId="0" shapeId="0" xr:uid="{F8746598-0695-4CF8-A410-9627F3414FE6}">
      <text>
        <r>
          <rPr>
            <b/>
            <sz val="9"/>
            <color indexed="81"/>
            <rFont val="Tahoma"/>
            <family val="2"/>
          </rPr>
          <t>Se incluyeron de 1 - 5 meses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Laura Maria Galindo Pinzon</author>
  </authors>
  <commentList>
    <comment ref="R7" authorId="0" shapeId="0" xr:uid="{9A4ACF89-5B6E-41D3-B1DC-BE76ACA80D6D}">
      <text>
        <r>
          <rPr>
            <sz val="9"/>
            <color indexed="81"/>
            <rFont val="Tahoma"/>
            <family val="2"/>
          </rPr>
          <t>“Respecto a la organización de los planes de trabajo de los profesores de planta:
A partir del año 2009, la Universidad cambió su modelo de organización de las responsabilidades académicas de los profesores determinada por porcentaje de dedicación a cada una de las funciones profesorales por categoría del escalafón, a un esquema de trabajo por objetivos que integra de manera coherente para cada profesor su perfil, su dedicación, el plan de desarrollo de la unidad académica a la que se encuentra adscrito y el plan de desarrollo institucional; así como los requisitos y criterios para ingreso y ascenso contemplados en el nuevo Reglamento de Escalafón de Profesores. Por lo anterior, la dedicación a cada una de las funciones es totalmente personalizada.”
Documentos que puedes soportar lo anterior:
- Estatuto del profesor de la Universidad de La Sabana
Capitulo VI. Artículos 18 , 19, 20, 21. Pág. 9-10
http://www.unisabana.edu.co/fileadmin/Documentos/Planeacion/documentos_institucionales/11._Estatuto_del_Profesor_de_la_Universidad.pdf
- Reglamento de escalafón de profesores
Artículo 3 y 4. Pág. 13 y 14
Capítulo VI. Artículo 25, 26, 27. Pág. 44
http://www.unisabana.edu.co/fileadmin/Documentos/Planeacion/documentos_institucionales/10._Reglamento_Escalaf%C3%B3n_de_Profesores.pdf</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Eduardo Carrillo Botero</author>
  </authors>
  <commentList>
    <comment ref="E9" authorId="0" shapeId="0" xr:uid="{845C5490-2AD9-4F29-AD68-7F475E27B1E4}">
      <text>
        <r>
          <rPr>
            <b/>
            <sz val="9"/>
            <color indexed="81"/>
            <rFont val="Tahoma"/>
            <family val="2"/>
          </rPr>
          <t>Integrantes: 
Líder: Daniel Alfonso Botero Rosas
Correo: daniel.botero@unisabana.edu.co
Integrantes: 
María Inés Maldonado Arango
Edward Javier Acero Mondragón
Henry Humberto León Ariza
Ricardo Andrés Aldana Olarte
Nohora Mercedes Angulo Calderón
Fernando Ríos Barbosa
Andrés Fernando Bula Calderón
Diego Mauricio Aldana Barón</t>
        </r>
      </text>
    </comment>
    <comment ref="T9" authorId="0" shapeId="0" xr:uid="{34627439-2738-4C70-9A7F-555834D0CEFF}">
      <text>
        <r>
          <rPr>
            <b/>
            <sz val="9"/>
            <color indexed="81"/>
            <rFont val="Tahoma"/>
            <family val="2"/>
          </rPr>
          <t xml:space="preserve">Software
</t>
        </r>
      </text>
    </comment>
    <comment ref="E10" authorId="0" shapeId="0" xr:uid="{FCEB6325-A5EA-448C-80C6-87B74D885C9F}">
      <text>
        <r>
          <rPr>
            <b/>
            <sz val="9"/>
            <color indexed="81"/>
            <rFont val="Tahoma"/>
            <family val="2"/>
          </rPr>
          <t>ntegrantes
Líder: Fernando Lizcano Losada
Correo: fernando.lizcano@unisabana.edu.co  
Integrantes: 
Diana Harleidy Vargas Trujillo
Luis Gustavo Celis Regalado
Lina Andrea Gómez Restrepo
Wendy Del Carmen Rosales Rada
Jeison García Serrano</t>
        </r>
      </text>
    </comment>
    <comment ref="E11" authorId="0" shapeId="0" xr:uid="{F4771FA5-A9EE-4CF8-9C95-9DE8178C05D4}">
      <text>
        <r>
          <rPr>
            <b/>
            <sz val="9"/>
            <color indexed="81"/>
            <rFont val="Tahoma"/>
            <family val="2"/>
          </rPr>
          <t>Integrantes
Líder: Marta Ximena León Delgado
Correo: martha.leon@unisabana.edu.co
Integrantes: 
Sandra Patricia Flórez Rojas
María Leonor Rengifo Varona
Luisa Fernanda Rodriguez Campos
Fernando Ríos Barbosa
Luis Fernando Giraldo Cadavid</t>
        </r>
      </text>
    </comment>
    <comment ref="E12" authorId="0" shapeId="0" xr:uid="{E9C001B2-4544-4FB2-9ECF-B9D375E948A7}">
      <text>
        <r>
          <rPr>
            <b/>
            <sz val="9"/>
            <color indexed="81"/>
            <rFont val="Tahoma"/>
            <family val="2"/>
          </rPr>
          <t>Integrantes
Líder: Jorge Alberto Restrepo Escobar
Correo: jorge.restrepo1@unisabana.edu.co
Integrantes:
Nancy Patricia Jara Gutiérrez
Mónica María Díaz López
Sergio Iván Agudelo Pérez
Luis Carlos Domínguez Torres
Diego Alejandro Jaimes Fernández
María José Maldonado Calderón
Claudia Marcela Mora Karam
Álvaro Enrique Romero Tapia
María Inés Maldonado Arango
Francisco Lamus Lemus
Julio Cesar García Casallas
Carlos Alfonso Pantoja Fierro</t>
        </r>
      </text>
    </comment>
    <comment ref="E13" authorId="0" shapeId="0" xr:uid="{5729A85D-D379-49FB-9363-9D67642BF47D}">
      <text>
        <r>
          <rPr>
            <b/>
            <sz val="9"/>
            <color indexed="81"/>
            <rFont val="Tahoma"/>
            <family val="2"/>
          </rPr>
          <t>Integrantes
Líder: Sergio Iván Agudelo Pérez
Correo: sergio.agudelo1@unisabana.edu.co 
Integrantes:
María Belén Tovar Añez
María Cecilia Paredes Iragorri
Fabio Rodriguez Morales
María José Maldonado Calderón
Jaime Fernández Sarmiento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Eduardo Carrillo Botero</author>
  </authors>
  <commentList>
    <comment ref="E15" authorId="0" shapeId="0" xr:uid="{F02DBC65-1104-4130-AD61-6A78D421F539}">
      <text>
        <r>
          <rPr>
            <sz val="9"/>
            <color indexed="81"/>
            <rFont val="Tahoma"/>
            <family val="2"/>
          </rPr>
          <t xml:space="preserve">
</t>
        </r>
      </text>
    </comment>
    <comment ref="C17" authorId="0" shapeId="0" xr:uid="{0992257F-A768-4F78-871E-E53E96D92C0B}">
      <text>
        <r>
          <rPr>
            <b/>
            <sz val="9"/>
            <color indexed="81"/>
            <rFont val="Tahoma"/>
            <family val="2"/>
          </rPr>
          <t>Eduardo Carrillo Botero:</t>
        </r>
        <r>
          <rPr>
            <sz val="9"/>
            <color indexed="81"/>
            <rFont val="Tahoma"/>
            <family val="2"/>
          </rPr>
          <t xml:space="preserve">
INCLUYE LA EXTENSIÓN DEL LAGO. (13.422 M2)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6D6B0EE-1A70-4C2B-B38A-62F01D3B4714}" name="Consulta - Cuadro#6 Proyectos Investigación" description="Conexión a la consulta 'Cuadro#6 Proyectos Investigación' en el libro." type="100" refreshedVersion="6" minRefreshableVersion="5">
    <extLst>
      <ext xmlns:x15="http://schemas.microsoft.com/office/spreadsheetml/2010/11/main" uri="{DE250136-89BD-433C-8126-D09CA5730AF9}">
        <x15:connection id="55042026-2d8c-471f-b8e5-5f09307e1bd6">
          <x15:oledbPr connection="Provider=Microsoft.Mashup.OleDb.1;Data Source=$Workbook$;Location=&quot;Cuadro#6 Proyectos Investigación&quot;;Extended Properties=&quot;&quot;">
            <x15:dbTables>
              <x15:dbTable name="Cuadro#6 Proyectos Investigación"/>
            </x15:dbTables>
          </x15:oledbPr>
        </x15:connection>
      </ext>
    </extLst>
  </connection>
  <connection id="2" xr16:uid="{95F7EF14-A668-4F64-9C8C-59677500004B}" name="Consulta - Cuadro#6 Proyectos Investigación (2)" description="Conexión a la consulta 'Cuadro#6 Proyectos Investigación (2)' en el libro." type="100" refreshedVersion="6" minRefreshableVersion="5">
    <extLst>
      <ext xmlns:x15="http://schemas.microsoft.com/office/spreadsheetml/2010/11/main" uri="{DE250136-89BD-433C-8126-D09CA5730AF9}">
        <x15:connection id="04c509ae-30f1-4c64-9b74-9d52f1bd0f51">
          <x15:oledbPr connection="Provider=Microsoft.Mashup.OleDb.1;Data Source=$Workbook$;Location=&quot;Cuadro#6 Proyectos Investigación (2)&quot;;Extended Properties=&quot;&quot;">
            <x15:dbTables>
              <x15:dbTable name="Cuadro#6 Proyectos Investigación (2)"/>
            </x15:dbTables>
          </x15:oledbPr>
        </x15:connection>
      </ext>
    </extLst>
  </connection>
  <connection id="3" xr16:uid="{AF5C91CE-8011-405B-819F-DE782F3E2B11}" name="Consulta - Tabla1" description="Conexión a la consulta 'Tabla1' en el libro." type="100" refreshedVersion="6" minRefreshableVersion="5">
    <extLst>
      <ext xmlns:x15="http://schemas.microsoft.com/office/spreadsheetml/2010/11/main" uri="{DE250136-89BD-433C-8126-D09CA5730AF9}">
        <x15:connection id="b5453b94-657a-4cce-8642-2f50605a51b2">
          <x15:oledbPr connection="Provider=Microsoft.Mashup.OleDb.1;Data Source=$Workbook$;Location=Tabla1;Extended Properties=&quot;&quot;">
            <x15:dbTables>
              <x15:dbTable name="Tabla1"/>
            </x15:dbTables>
          </x15:oledbPr>
        </x15:connection>
      </ext>
    </extLst>
  </connection>
  <connection id="4" xr16:uid="{3ACDBE50-41E6-4988-B0CB-0077AB406ACD}" name="Consulta - Tabla1 (2)" description="Conexión a la consulta 'Tabla1 (2)' en el libro." type="100" refreshedVersion="6" minRefreshableVersion="5">
    <extLst>
      <ext xmlns:x15="http://schemas.microsoft.com/office/spreadsheetml/2010/11/main" uri="{DE250136-89BD-433C-8126-D09CA5730AF9}">
        <x15:connection id="0cde9d8a-08ae-4021-8822-e8f2a9599825">
          <x15:oledbPr connection="Provider=Microsoft.Mashup.OleDb.1;Data Source=$Workbook$;Location=&quot;Tabla1 (2)&quot;;Extended Properties=&quot;&quot;">
            <x15:dbTables>
              <x15:dbTable name="Tabla1 (2)"/>
            </x15:dbTables>
          </x15:oledbPr>
        </x15:connection>
      </ext>
    </extLst>
  </connection>
  <connection id="5" xr16:uid="{7953AD2D-4E67-44E2-B435-149F3FD35940}" keepAlive="1" name="Consulta - Tbl1_Tabla_Auxiliar_Proyectos_Investigación" description="Conexión a la consulta 'Tbl1_Tabla_Auxiliar_Proyectos_Investigación' en el libro." type="5" refreshedVersion="0" background="1">
    <dbPr connection="Provider=Microsoft.Mashup.OleDb.1;Data Source=$Workbook$;Location=Tbl1_Tabla_Auxiliar_Proyectos_Investigación;Extended Properties=&quot;&quot;" command="SELECT * FROM [Tbl1_Tabla_Auxiliar_Proyectos_Investigación]"/>
  </connection>
  <connection id="6" xr16:uid="{AA3CC753-F689-4563-8FC3-1ED329A97B07}" keepAlive="1" name="Consulta - Tbl1_Tabla_Auxiliar_Proyectos_Investigación (2)" description="Conexión a la consulta 'Tbl1_Tabla_Auxiliar_Proyectos_Investigación (2)' en el libro." type="5" refreshedVersion="0" background="1">
    <dbPr connection="Provider=Microsoft.Mashup.OleDb.1;Data Source=$Workbook$;Location=&quot;Tbl1_Tabla_Auxiliar_Proyectos_Investigación (2)&quot;;Extended Properties=&quot;&quot;" command="SELECT * FROM [Tbl1_Tabla_Auxiliar_Proyectos_Investigación (2)]"/>
  </connection>
  <connection id="7" xr16:uid="{0533035E-2938-48EB-884B-91CA6E43ED47}" keepAlive="1" name="Consulta - Tbl2_Tabla_Auxiliar_Productos" description="Conexión a la consulta 'Tbl2_Tabla_Auxiliar_Productos' en el libro." type="5" refreshedVersion="0" background="1">
    <dbPr connection="Provider=Microsoft.Mashup.OleDb.1;Data Source=$Workbook$;Location=Tbl2_Tabla_Auxiliar_Productos;Extended Properties=&quot;&quot;" command="SELECT * FROM [Tbl2_Tabla_Auxiliar_Productos]"/>
  </connection>
  <connection id="8" xr16:uid="{C6F24F52-1DD9-44B2-8EEB-0EF08B21BB7E}" keepAlive="1" name="Consulta - Tbl2_Tabla_Auxiliar_Productos (2)" description="Conexión a la consulta 'Tbl2_Tabla_Auxiliar_Productos (2)' en el libro." type="5" refreshedVersion="0" background="1">
    <dbPr connection="Provider=Microsoft.Mashup.OleDb.1;Data Source=$Workbook$;Location=&quot;Tbl2_Tabla_Auxiliar_Productos (2)&quot;;Extended Properties=&quot;&quot;" command="SELECT * FROM [Tbl2_Tabla_Auxiliar_Productos (2)]"/>
  </connection>
  <connection id="9" xr16:uid="{D8D3D722-2E21-4CC5-AEED-935C99CBBC8E}" keepAlive="1" name="ThisWorkbookDataModel" description="Modelo de datos"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<sst xmlns="http://schemas.openxmlformats.org/spreadsheetml/2006/main" count="4321" uniqueCount="1261">
  <si>
    <t>CONSEJO NACIONAL DE ACREDITACIÓN</t>
  </si>
  <si>
    <t>PROCESO DE ACREDITACIÓN DE PROGRAMAS</t>
  </si>
  <si>
    <t>CUADRO No. 1. PROGRAMA: IDENTIFICACIÓN Y TRAYECTORIA</t>
  </si>
  <si>
    <r>
      <t xml:space="preserve">FECHA DILIGENCIAMIENTO: </t>
    </r>
    <r>
      <rPr>
        <sz val="11"/>
        <rFont val="Calibri"/>
        <family val="2"/>
      </rPr>
      <t>03/05/2023</t>
    </r>
  </si>
  <si>
    <t>INFORMACIÓN GENERAL</t>
  </si>
  <si>
    <t>Institución:</t>
  </si>
  <si>
    <t>Universidad de La Sabana</t>
  </si>
  <si>
    <t>Carácter Académico:</t>
  </si>
  <si>
    <t>Institución de Educación Superior</t>
  </si>
  <si>
    <t>Ciudad:</t>
  </si>
  <si>
    <t>Chía</t>
  </si>
  <si>
    <t>INFORMACIÓN DEL PROGRAMA</t>
  </si>
  <si>
    <t>Nombre del Programa:</t>
  </si>
  <si>
    <t>Especialización en Medicina Interna</t>
  </si>
  <si>
    <t>Unidad Académica a la que esta adscrito el Programa</t>
  </si>
  <si>
    <t>F. Medicina</t>
  </si>
  <si>
    <t>Acreditación o Reacreditación:</t>
  </si>
  <si>
    <t>A:</t>
  </si>
  <si>
    <t>X</t>
  </si>
  <si>
    <t>R:</t>
  </si>
  <si>
    <t>Periodo de inicio:</t>
  </si>
  <si>
    <t>2008-1</t>
  </si>
  <si>
    <t>Resolución Registro Calificado:</t>
  </si>
  <si>
    <t>Resolución No. 2647 de febrero 21 de 2020</t>
  </si>
  <si>
    <t>No. Semestres:</t>
  </si>
  <si>
    <t>Resolución de Acreditación:</t>
  </si>
  <si>
    <t>No. Promociones:</t>
  </si>
  <si>
    <t xml:space="preserve">23 Cohortes </t>
  </si>
  <si>
    <t>Fecha y vigencia de la Acreditación:</t>
  </si>
  <si>
    <t>Fecha
-</t>
  </si>
  <si>
    <t>Años de Vigencia
-</t>
  </si>
  <si>
    <t>No. de Egresados:</t>
  </si>
  <si>
    <t>Extensiones del Programa (para efecto de la Reacreditación):</t>
  </si>
  <si>
    <t>N/A</t>
  </si>
  <si>
    <t>No. de Créditos:</t>
  </si>
  <si>
    <t>Registro Calificado de la Extensión</t>
  </si>
  <si>
    <r>
      <t xml:space="preserve">Año de creación: </t>
    </r>
    <r>
      <rPr>
        <sz val="11"/>
        <color theme="1"/>
        <rFont val="Calibri"/>
        <family val="2"/>
      </rPr>
      <t>Año de inicio de actividades academicas</t>
    </r>
  </si>
  <si>
    <r>
      <t xml:space="preserve">Egresados: </t>
    </r>
    <r>
      <rPr>
        <sz val="11"/>
        <color theme="1"/>
        <rFont val="Calibri"/>
        <family val="2"/>
      </rPr>
      <t xml:space="preserve">Corresponde al histórico de graduados del programa. </t>
    </r>
  </si>
  <si>
    <r>
      <t xml:space="preserve">No. Promociones: </t>
    </r>
    <r>
      <rPr>
        <sz val="11"/>
        <rFont val="Calibri"/>
        <family val="2"/>
      </rPr>
      <t>Número de cohortes desde el inicio del programa hasta el 2022-II</t>
    </r>
  </si>
  <si>
    <t>CUADRO No. 2. ESTUDIANTES: MATRICULADOS, EGRESADOS, DESERCIÓN Y MOVILIDAD</t>
  </si>
  <si>
    <t>ÚLTIMOS 5 AÑOS</t>
  </si>
  <si>
    <t>Año (1)</t>
  </si>
  <si>
    <t>Período</t>
  </si>
  <si>
    <t>Inscritos</t>
  </si>
  <si>
    <t>Admitidos</t>
  </si>
  <si>
    <t>Matriculados</t>
  </si>
  <si>
    <t>Egresados**</t>
  </si>
  <si>
    <t>Graduados*** (2)</t>
  </si>
  <si>
    <t>Retirados período UNIVERSIDAD DE LA SABANA</t>
  </si>
  <si>
    <t>Tasa de deserción periodo UNIVERSIDAD DE LA SABANA</t>
  </si>
  <si>
    <t>Tasa de deserción por cohorte UNIVERSIDAD DE LA SABANA</t>
  </si>
  <si>
    <t>Retirados SPADIES</t>
  </si>
  <si>
    <t>Tasa de deserción por período según SPADIES (3)</t>
  </si>
  <si>
    <t>(%)  culminan carrera (4)</t>
  </si>
  <si>
    <t>Nº Estudiantes en otras IES* (5)</t>
  </si>
  <si>
    <t>Nº Estudiantes Visitantes</t>
  </si>
  <si>
    <t>Primer semestre*</t>
  </si>
  <si>
    <t>Estudiantes de doble programa (programa base)</t>
  </si>
  <si>
    <t>Estudiantes de doble programa (2do programa)</t>
  </si>
  <si>
    <t>Género</t>
  </si>
  <si>
    <t>Total</t>
  </si>
  <si>
    <t>F</t>
  </si>
  <si>
    <t>M</t>
  </si>
  <si>
    <t>Nacional</t>
  </si>
  <si>
    <t>Intern.</t>
  </si>
  <si>
    <t>II</t>
  </si>
  <si>
    <t>N/D</t>
  </si>
  <si>
    <t>I</t>
  </si>
  <si>
    <t>Promedio</t>
  </si>
  <si>
    <r>
      <rPr>
        <b/>
        <sz val="10"/>
        <color theme="1"/>
        <rFont val="Calibri"/>
        <family val="2"/>
      </rPr>
      <t>*PRIMER SEMESTRE:</t>
    </r>
    <r>
      <rPr>
        <sz val="10"/>
        <color theme="1"/>
        <rFont val="Calibri"/>
        <family val="2"/>
      </rPr>
      <t xml:space="preserve"> Se incluyen los estudiantes nuevos, transferencias internas y dobles programas que inician por primera vez el programa académico.</t>
    </r>
  </si>
  <si>
    <r>
      <rPr>
        <b/>
        <sz val="10"/>
        <color theme="1"/>
        <rFont val="Calibri"/>
        <family val="2"/>
      </rPr>
      <t>**EGRESADO:</t>
    </r>
    <r>
      <rPr>
        <sz val="10"/>
        <color theme="1"/>
        <rFont val="Calibri"/>
        <family val="2"/>
      </rPr>
      <t xml:space="preserve"> persona natural que ha cursado y aprobado satisfactoriamente la totalidad del plan de estudios reglamentado para un programa o carrera, pero que aún no ha recibido el título académico. </t>
    </r>
  </si>
  <si>
    <r>
      <rPr>
        <b/>
        <sz val="10"/>
        <color theme="1"/>
        <rFont val="Calibri"/>
        <family val="2"/>
      </rPr>
      <t>***GRADUADO:</t>
    </r>
    <r>
      <rPr>
        <sz val="10"/>
        <color theme="1"/>
        <rFont val="Calibri"/>
        <family val="2"/>
      </rPr>
      <t xml:space="preserve"> persona natural que, previa culminación del programa académico y cumplimiento de los requisitos de ley y los exigidos por la respectiva institución de educación superior, recibe el título académico.</t>
    </r>
  </si>
  <si>
    <t>1.</t>
  </si>
  <si>
    <t>Últimos cinco (5) años.</t>
  </si>
  <si>
    <t>2.</t>
  </si>
  <si>
    <t>Graduado: Persona que obtiene el título de grado. Son los estudiantes que han cursado y aprobado en su totalidad el plan de estudios de un programa académico y pasan a cumplir con otros requisitos exigidos por la institución para otorgar el título. (SNIES).</t>
  </si>
  <si>
    <t>3.</t>
  </si>
  <si>
    <t>Tasa de deserción: Indica el número de estudiantes que abandona la universidad en dos o mas periodos académicos consecutivos, del programa académico en que se matriculó. Este abandono por parte del estudiante puede ser de la institución de educación superior e inclusive del sistema educativo. Otra forma de calcular la deserción sin hacerlo por cohorte es: (No. Estudiantes retirados en el periodo /No. Total de estudiantes matriculados en el periodo)*100</t>
  </si>
  <si>
    <t>4.</t>
  </si>
  <si>
    <t>Se refiere a: estudiantes matriculados / graduados, o en su defecto, explique la forma que la universidad utiliza para determinarlo.</t>
  </si>
  <si>
    <t>5.</t>
  </si>
  <si>
    <t>En programas formales de intercambio</t>
  </si>
  <si>
    <t xml:space="preserve">Fuente: Jefatura de Analítica Institucional - Dirección de Planeación Estrátegica </t>
  </si>
  <si>
    <t>CUADRO No. 3. PROFESORES: FORMA DE CONTRATACIÓN</t>
  </si>
  <si>
    <t>Nº de docentes a término indefinido Tiempo Completo</t>
  </si>
  <si>
    <t>Nº de docentes a térnimo Indefinido Medio Tiempo o Tiempo parcial</t>
  </si>
  <si>
    <t>Número de docentes a término fijo</t>
  </si>
  <si>
    <t>Otras Especificaciones (Tipo de contrato - Horas)</t>
  </si>
  <si>
    <t>Varios años</t>
  </si>
  <si>
    <t>11 meses</t>
  </si>
  <si>
    <t>12 meses</t>
  </si>
  <si>
    <t>4-5 meses por período académico</t>
  </si>
  <si>
    <t>1.  Últimos cinco (5) años</t>
  </si>
  <si>
    <t xml:space="preserve">Fuente: Coordinación del programa </t>
  </si>
  <si>
    <t>CUADRO No. 4. PROFESORES DEDICADOS PRINCIPALMENTE AL PROGRAMA: NIVEL DE FORMACIÓN</t>
  </si>
  <si>
    <t>Dedicación (2)</t>
  </si>
  <si>
    <t>Nivel de formación (contabilizar solo el mayor nivel de grado)</t>
  </si>
  <si>
    <t>Doctores</t>
  </si>
  <si>
    <t>Magísteres</t>
  </si>
  <si>
    <t>EMQ</t>
  </si>
  <si>
    <t>Especialistas</t>
  </si>
  <si>
    <t>Profesionales</t>
  </si>
  <si>
    <t>T.C.</t>
  </si>
  <si>
    <t>Tiempo Parcial</t>
  </si>
  <si>
    <t>Medio tiempo</t>
  </si>
  <si>
    <t>Cátedra</t>
  </si>
  <si>
    <t xml:space="preserve">1. </t>
  </si>
  <si>
    <t>Últimos cinco (5) años</t>
  </si>
  <si>
    <t xml:space="preserve">Fuente: Coordinación del pograma </t>
  </si>
  <si>
    <t xml:space="preserve">* Para esta tabla se tomo en cuenta la dedicación efectiva  de los profesores del escenario de práctica como de la Universidad </t>
  </si>
  <si>
    <t>CUADRO No. 5. IDENTIFICACIÓN DE LOS PROFESORES DEL PROGRAMA EN EL PERÍODO ACADÉMICO EN EL QUE SE CULMINÓ LA AUTOEVALUACIÓN</t>
  </si>
  <si>
    <t xml:space="preserve">No. </t>
  </si>
  <si>
    <t>Identificación</t>
  </si>
  <si>
    <t>Nombres</t>
  </si>
  <si>
    <t>Programa al que pertenece</t>
  </si>
  <si>
    <t>Dedicación (tiempo completo, medio tiempo, cátedra)</t>
  </si>
  <si>
    <t>Tipo de contratación (contrado indefinido o contrato a término fijo u otro)</t>
  </si>
  <si>
    <t>Duración del contrato en meses (para los docentes a término fijo)</t>
  </si>
  <si>
    <t xml:space="preserve">Entidad Contrato </t>
  </si>
  <si>
    <t>Máximo nivel de formación obtenido</t>
  </si>
  <si>
    <t>Área de conocimiento</t>
  </si>
  <si>
    <t>Título Recibido</t>
  </si>
  <si>
    <t>Institución en la que obtuvo el grado en el máximo nivel de formación</t>
  </si>
  <si>
    <t>Modalidad del programa en el que obtuvo el máximo nivel de formación (distancia o presencial)</t>
  </si>
  <si>
    <t>Responsabilidad docente en el programa</t>
  </si>
  <si>
    <t>Labor académica asignada al programa</t>
  </si>
  <si>
    <t>Años o meses</t>
  </si>
  <si>
    <t>Cantidad de años o meses</t>
  </si>
  <si>
    <t>Docen</t>
  </si>
  <si>
    <t>Invest</t>
  </si>
  <si>
    <t>Gest Admin</t>
  </si>
  <si>
    <t>Proy Social</t>
  </si>
  <si>
    <t>Otras activ</t>
  </si>
  <si>
    <t xml:space="preserve">Tipo </t>
  </si>
  <si>
    <t>Número</t>
  </si>
  <si>
    <t>%</t>
  </si>
  <si>
    <t>CC</t>
  </si>
  <si>
    <t>Claudia Mora Karam</t>
  </si>
  <si>
    <t xml:space="preserve">Medicina Interna </t>
  </si>
  <si>
    <t xml:space="preserve">Tiempo Completo </t>
  </si>
  <si>
    <t xml:space="preserve">Indefinido </t>
  </si>
  <si>
    <t>(-)</t>
  </si>
  <si>
    <t xml:space="preserve">Universidad de La Sabana </t>
  </si>
  <si>
    <t xml:space="preserve">Maestría </t>
  </si>
  <si>
    <t xml:space="preserve">Departamento de Medicina Interna </t>
  </si>
  <si>
    <t xml:space="preserve">Magister en Educación Médica </t>
  </si>
  <si>
    <t xml:space="preserve">Presencial </t>
  </si>
  <si>
    <t>Acompañamiento a los residentes en los escenarios de práctica</t>
  </si>
  <si>
    <t>Ana María Santos</t>
  </si>
  <si>
    <t xml:space="preserve">Doctorado </t>
  </si>
  <si>
    <t>Doctor en Inmunología</t>
  </si>
  <si>
    <t xml:space="preserve">Universidad de los Andes </t>
  </si>
  <si>
    <t>John Londoño</t>
  </si>
  <si>
    <t>Doctor en Investigación Médica Aplicada</t>
  </si>
  <si>
    <t xml:space="preserve">Universidad de Navarra </t>
  </si>
  <si>
    <t>Presencial</t>
  </si>
  <si>
    <t>Luis F Giraldo</t>
  </si>
  <si>
    <t xml:space="preserve">Medio Tiempo </t>
  </si>
  <si>
    <t>Felipe Reyes</t>
  </si>
  <si>
    <t>Doctor en Translational science in infectious diseases</t>
  </si>
  <si>
    <t xml:space="preserve">Universidad de Texas </t>
  </si>
  <si>
    <t>S/D</t>
  </si>
  <si>
    <t>Alfredo Pinzón Junca</t>
  </si>
  <si>
    <t xml:space="preserve">Hospital de La Samaritana </t>
  </si>
  <si>
    <t xml:space="preserve">Especialización Médico Quirúrgica </t>
  </si>
  <si>
    <t>Especialista en Medicina Interna</t>
  </si>
  <si>
    <t>Mauricio Calderón</t>
  </si>
  <si>
    <t xml:space="preserve">Fijo más de 11 meses </t>
  </si>
  <si>
    <t xml:space="preserve">meses </t>
  </si>
  <si>
    <t>Universidad Javeriana</t>
  </si>
  <si>
    <t>Marcos Silva</t>
  </si>
  <si>
    <t>Universidad Nacional de Colombia</t>
  </si>
  <si>
    <t>Omar Olimpo Velandia Forero</t>
  </si>
  <si>
    <t>Tatiana Echeverry Díaz</t>
  </si>
  <si>
    <t>Universidad de la Sabana</t>
  </si>
  <si>
    <t>Martha Alejandra Casallas Rivera</t>
  </si>
  <si>
    <t>Humberto Carlo Parra Bonilla</t>
  </si>
  <si>
    <t>María Teresa Ospina</t>
  </si>
  <si>
    <t>Especialista en Neumología</t>
  </si>
  <si>
    <t>José Alexander Sánchez Muñoz</t>
  </si>
  <si>
    <t>Especialista Medicina Interna</t>
  </si>
  <si>
    <t>Mario Humberto Rey Tovar</t>
  </si>
  <si>
    <t>Especialista en Gastroenterología</t>
  </si>
  <si>
    <t>Martín Alonso Garzón Olarte</t>
  </si>
  <si>
    <t>Paula Violeta Rodríguez Segura</t>
  </si>
  <si>
    <t>Especialista en Nefrología</t>
  </si>
  <si>
    <t>Natan Hormaza Arteaga</t>
  </si>
  <si>
    <t>Antonio José Castellanos Angulo</t>
  </si>
  <si>
    <t xml:space="preserve">Especialista en Cardiología </t>
  </si>
  <si>
    <t>Universidad El Bosque</t>
  </si>
  <si>
    <t>Luis Miguel Álvarez Silva</t>
  </si>
  <si>
    <t>Leonardo Bohorquez Tibavisco</t>
  </si>
  <si>
    <r>
      <t>Especialista en Medicina Interna</t>
    </r>
    <r>
      <rPr>
        <sz val="12"/>
        <rFont val="Cambria"/>
        <family val="1"/>
      </rPr>
      <t xml:space="preserve"> </t>
    </r>
  </si>
  <si>
    <t>Sergio Mora</t>
  </si>
  <si>
    <t>Especialista en Reumatología</t>
  </si>
  <si>
    <t>Elkin Peñaranda</t>
  </si>
  <si>
    <t>Especialista en Dermatología</t>
  </si>
  <si>
    <t>Leonardo Enciso</t>
  </si>
  <si>
    <t>Especialista en Hematología</t>
  </si>
  <si>
    <t>Edwin Silva</t>
  </si>
  <si>
    <t>Especialista en Infectólogía</t>
  </si>
  <si>
    <t>Especialista en Infectología - Universidad Nacional de Colombia</t>
  </si>
  <si>
    <t>Efraín Gómez</t>
  </si>
  <si>
    <t xml:space="preserve">Clinica Shaio </t>
  </si>
  <si>
    <t xml:space="preserve">Especialista en  Cardiología </t>
  </si>
  <si>
    <t>Especialista en Medicina interna - Universidad de Antioquia</t>
  </si>
  <si>
    <t>José Gabriel Charria</t>
  </si>
  <si>
    <t xml:space="preserve">Clinica Universidad deLa Sabana </t>
  </si>
  <si>
    <t>Carolina Aponte</t>
  </si>
  <si>
    <t>Diana Alexandra Garay Vargas</t>
  </si>
  <si>
    <t>universidad Militar Nueva Granada</t>
  </si>
  <si>
    <t>Jorge Cárdenas</t>
  </si>
  <si>
    <t>Paula Zambrano</t>
  </si>
  <si>
    <t>Walter Villalobos</t>
  </si>
  <si>
    <t>Universidad de Navarra - España</t>
  </si>
  <si>
    <t>Iván Noreña</t>
  </si>
  <si>
    <t>Alex Valenzuela</t>
  </si>
  <si>
    <t xml:space="preserve">Fundación Cardio Infantil </t>
  </si>
  <si>
    <t xml:space="preserve">Especialista en Endocrinología </t>
  </si>
  <si>
    <t>Carlos Ortiz</t>
  </si>
  <si>
    <t>Universidad del Rosario</t>
  </si>
  <si>
    <t>Daniel Hedmont</t>
  </si>
  <si>
    <t>Hospital de Kennedy</t>
  </si>
  <si>
    <t xml:space="preserve">Especialista en Neurología </t>
  </si>
  <si>
    <t>Fidel Sobrino</t>
  </si>
  <si>
    <t xml:space="preserve">Universidad Javeriana </t>
  </si>
  <si>
    <t>Camilo Espinoza</t>
  </si>
  <si>
    <t xml:space="preserve"> Carlos Eduardo Aguirre Franco</t>
  </si>
  <si>
    <t xml:space="preserve">Fundación Neumologica </t>
  </si>
  <si>
    <t xml:space="preserve">Especialista en Neumología </t>
  </si>
  <si>
    <t>Oswaldo Rincón Sierra</t>
  </si>
  <si>
    <t xml:space="preserve">Hospital Militar Central </t>
  </si>
  <si>
    <t xml:space="preserve">JUANITA JARAMILLO </t>
  </si>
  <si>
    <t>Maestría en Bioética  </t>
  </si>
  <si>
    <t xml:space="preserve">Direccionamiento de las asignaturas en la Escuela de Posgrados </t>
  </si>
  <si>
    <t xml:space="preserve">PEDRO JOSE SARMIENTO </t>
  </si>
  <si>
    <t>Doctorado en Filosofía  </t>
  </si>
  <si>
    <t>Universidad Computlense de Madrid</t>
  </si>
  <si>
    <t xml:space="preserve">ALIRIO BASTIDAS </t>
  </si>
  <si>
    <t>Magíster Epidemiología Clínica  </t>
  </si>
  <si>
    <t xml:space="preserve">Universidad del Bosque </t>
  </si>
  <si>
    <t xml:space="preserve">DIANA DIAZ QUIJANO </t>
  </si>
  <si>
    <t>Doctorado en salud Pública </t>
  </si>
  <si>
    <t>Instituto Nacional de Salud Pública de Mexico</t>
  </si>
  <si>
    <t xml:space="preserve">LUIS FERNANDO GIRALDO </t>
  </si>
  <si>
    <t>Doctorado en Investigación Aplicada  </t>
  </si>
  <si>
    <t xml:space="preserve">HENRY OLIVEROS </t>
  </si>
  <si>
    <t xml:space="preserve">Doctor en Epidemiología </t>
  </si>
  <si>
    <t xml:space="preserve">WILLIAM SALAZAR </t>
  </si>
  <si>
    <t>Hora cátedra</t>
  </si>
  <si>
    <t xml:space="preserve">Fijo menos de 11 meses </t>
  </si>
  <si>
    <t>Doctorado en Gestión de Conocimiento  </t>
  </si>
  <si>
    <t xml:space="preserve">VIOLETA ARIZA </t>
  </si>
  <si>
    <t>mes</t>
  </si>
  <si>
    <t>Magíster en Pedagogía  </t>
  </si>
  <si>
    <t xml:space="preserve">Universidad de Alcala </t>
  </si>
  <si>
    <t xml:space="preserve">MARÍA GUARÍN </t>
  </si>
  <si>
    <t xml:space="preserve">Profesional </t>
  </si>
  <si>
    <t>Comunicadora Social  </t>
  </si>
  <si>
    <t xml:space="preserve">GIOMAR NANNETI </t>
  </si>
  <si>
    <t xml:space="preserve">Especialización Universitaria </t>
  </si>
  <si>
    <t>Especialista Administración de Negocios  </t>
  </si>
  <si>
    <t xml:space="preserve">Universidad Sergio Arboleda </t>
  </si>
  <si>
    <t xml:space="preserve">ADRIANA MENDOZA </t>
  </si>
  <si>
    <t xml:space="preserve">Magister en Derecho Penal </t>
  </si>
  <si>
    <t xml:space="preserve">Universidad Libre </t>
  </si>
  <si>
    <t xml:space="preserve">LUISA FERNANDA PÉREZ </t>
  </si>
  <si>
    <t>Magister Responsabilidad Contractual y 
Extracontractual Civil y del Estado</t>
  </si>
  <si>
    <t xml:space="preserve">Universidad Externado de Colombia </t>
  </si>
  <si>
    <t xml:space="preserve">JORGE RESTREPO </t>
  </si>
  <si>
    <t>Especialista en Educación Médica.  </t>
  </si>
  <si>
    <t xml:space="preserve">FRANCISCO LAMUS </t>
  </si>
  <si>
    <t>EMQ Pediatría</t>
  </si>
  <si>
    <t>Tulane University</t>
  </si>
  <si>
    <t xml:space="preserve">DIEGO JAIMES </t>
  </si>
  <si>
    <t>Universidad Militar Nueva Granada</t>
  </si>
  <si>
    <t xml:space="preserve">PATRICIA JARA </t>
  </si>
  <si>
    <t>PhD en educación,   </t>
  </si>
  <si>
    <t xml:space="preserve">Universidad del Valle </t>
  </si>
  <si>
    <t>Fuente: Coordinación del programa,  2023</t>
  </si>
  <si>
    <t>Cuadro 7A. INVESTIGACIÓN: GRUPOS DE INVESTIGACIÓN RELACIONADOS CON EL PROGRAMA</t>
  </si>
  <si>
    <t>(2.015 - 2.019)</t>
  </si>
  <si>
    <t>Nombre del Grupo</t>
  </si>
  <si>
    <t xml:space="preserve">Año de Clasificación </t>
  </si>
  <si>
    <t>Clasificacion del Grupo en COLCIENCIAS</t>
  </si>
  <si>
    <t>No. Investigadores</t>
  </si>
  <si>
    <t>Total Productos</t>
  </si>
  <si>
    <t>No. Artículos</t>
  </si>
  <si>
    <t>No. Libros</t>
  </si>
  <si>
    <t>No. Otras public.</t>
  </si>
  <si>
    <t xml:space="preserve">No. Trabajos de grado </t>
  </si>
  <si>
    <t>No. Patentes</t>
  </si>
  <si>
    <t>No. Otros resultados</t>
  </si>
  <si>
    <t>Total Indexados</t>
  </si>
  <si>
    <t>RII</t>
  </si>
  <si>
    <t>RINI</t>
  </si>
  <si>
    <t>RNI</t>
  </si>
  <si>
    <t>RNNI</t>
  </si>
  <si>
    <t>Completos</t>
  </si>
  <si>
    <t>Capítulos</t>
  </si>
  <si>
    <t>Pregrado</t>
  </si>
  <si>
    <t>Maestria</t>
  </si>
  <si>
    <t>Doctorado</t>
  </si>
  <si>
    <t>PROSEIM - Fecha Inicio Septiembre-2007</t>
  </si>
  <si>
    <t>2019</t>
  </si>
  <si>
    <t>Categoría A</t>
  </si>
  <si>
    <t>Centro de Investigacion Biomedica Universidad de La Sabana (CIBUS) - Fecha Inicio Enero-2001</t>
  </si>
  <si>
    <t>Dolor y Cuidados Paliativos - Fecha Inicio Enero-2002</t>
  </si>
  <si>
    <t>Categoría C</t>
  </si>
  <si>
    <t>EDUCACION MEDICA UNISABANA - Fecha Inicio Enero-2004</t>
  </si>
  <si>
    <t>Enfermedades Prevalentes de la Infancia - Fecha Inicio Abril-2005</t>
  </si>
  <si>
    <t>Categoría B</t>
  </si>
  <si>
    <t>Espondiloartropatias Universidad de La Sabana - Fecha Inicio Enero-2001</t>
  </si>
  <si>
    <t>Categoría A1</t>
  </si>
  <si>
    <t>Evidencia Terapéutica - Fecha Inicio Enero-2012</t>
  </si>
  <si>
    <t>Gastroenterologia EmuraCenter- UniSabana - Fecha Inicio Enero-1995</t>
  </si>
  <si>
    <t>Genética Humana - Fecha Inicio Enero-2007</t>
  </si>
  <si>
    <t>Investigacion en Salud Universidad de la Sabana - Fecha Inicio Enero-2011</t>
  </si>
  <si>
    <t>Kheiron Bioetica Unisabana - Fecha Inicio Septiembre-2009</t>
  </si>
  <si>
    <t>Medicina del Adulto - Fecha Inicio Enero-2007</t>
  </si>
  <si>
    <t>Medicina Familiar y Salud de la Poblacion - Fecha Inicio Enero-1999</t>
  </si>
  <si>
    <t>Patologia Quirurgica - Fecha Inicio Agosto-2005</t>
  </si>
  <si>
    <t>Psiquiatria y Salud Mental - Fecha Inicio Febrero-2007</t>
  </si>
  <si>
    <t>Salud Sexual y Procreativa - Fecha Inicio Mayo-2007</t>
  </si>
  <si>
    <t>Translational Neuroscience Research Lab - Fecha Inicio Agosto-2015</t>
  </si>
  <si>
    <t>Translational Science in Infectious Diseases and Critical Care Medicine (TS ID/CCM) - Fecha Inicio Junio-2018</t>
  </si>
  <si>
    <t>En proceso de formación</t>
  </si>
  <si>
    <t>Años de Inicio Proyecto</t>
  </si>
  <si>
    <t>Líneas de investigación vigentes</t>
  </si>
  <si>
    <t>Proyectos de investigación vigentes</t>
  </si>
  <si>
    <t>Investigador principal</t>
  </si>
  <si>
    <t>Proyectos de investigación</t>
  </si>
  <si>
    <t>Movimiento Corporal Humano-</t>
  </si>
  <si>
    <t>Procesos de Interacción Fisioterapéuticos</t>
  </si>
  <si>
    <t>EFECTO DE LA PRÁCTICA AGUDA DE EJERCICIO FISICO SOBRE LA ACTIVIDAD ELÉCTRICA CEREBRAL EN JÓVENES INACTIVOS CON SOBREPESO (ELECTROFIT)</t>
  </si>
  <si>
    <t>INDIRA ENITH RODRIGUEZ PRIETO (Coinvestigador)</t>
  </si>
  <si>
    <t>No. Proyectos</t>
  </si>
  <si>
    <t>Fuente de financiación ($)</t>
  </si>
  <si>
    <t>Salud pública y Gestión Social y Fisioterapia</t>
  </si>
  <si>
    <t>VALIDACIÓN DE LA ESTRATEGIA DE PROMOCIÓN DE LA SALUD UNIDOS POR NIÑOS SALUDABLES - NESTLÉ, CON ESCOLARES DE LA REGIÓN SABANA CENTRO, 2018</t>
  </si>
  <si>
    <t>GLORIA CARVAJAL CARRASCAL (Investigador principal)</t>
  </si>
  <si>
    <t>Propia</t>
  </si>
  <si>
    <t>Internacional</t>
  </si>
  <si>
    <t>EL MÉTODO MÉZIÈRES PARA EL “USO DE SÍ” EN ADULTOS CON DOLOR LUMBAR. ESTUDIO MIXTO</t>
  </si>
  <si>
    <t xml:space="preserve">MARGARETH LORENA ALFONSO MORA (Investigador principal) </t>
  </si>
  <si>
    <t>Educación en fisioterapia</t>
  </si>
  <si>
    <t>PRÁCTICA SIMULADA EN ESTUDIANTES DE FISIOTERAPIA PARA LA TOMA DE DECISIONES EN LA COMPETENCIA CLÍNICA DURANTE LA ATENCIÓN  DE UNA PERSONA CON LUMBALGIA MECÁNICA. COLOMBIA</t>
  </si>
  <si>
    <t>MARTHA LUCIA ACOSTA OTÁLORA (Investigador principal</t>
  </si>
  <si>
    <t>Salud comunitaria</t>
  </si>
  <si>
    <t>ESTRATEGIA DE PROMOCIÓN DE LA SALUD DIRIGIDA A ESCOLARES  DE LA REGIÓN SABANA CENTRO</t>
  </si>
  <si>
    <t>CLARA BEATRIZ DEL PILAR SANCHEZHERRERA (Investigador principal)</t>
  </si>
  <si>
    <t>Salud pública y Gestión Social y fisioterapia</t>
  </si>
  <si>
    <t>PERFIL METABÓLICO, ACTIVIDAD FÍSICA Y FACTORES PSICOSOCIALES DE LA CONDICIÓN DE SALUD DE JÓVENES UNIVERSITARIOS COLOMBIANOS</t>
  </si>
  <si>
    <t xml:space="preserve">CESAR AUGUSTO NIÑO HERNÁNDEZ (Investigador principal) 
MARIA ANDREA DOMINGUEZ SÁNCHEZ (Investigador principal) </t>
  </si>
  <si>
    <t>ADAPTACIÓN TRANSCULTURAL Y PROPIEDADES PSICOMÉTRICAS DEL TEST OF INFANT MOTOR PERFORMANCE EN PREMATUROS COLOMBIANOS</t>
  </si>
  <si>
    <t>MARIA EUGENIA SERRANO GÓMEZ (Investigador principal)</t>
  </si>
  <si>
    <t>Efecto de la visita domiciliaria interdisciplinaria en la adherencia terapéutica de personas adultas mayores colombianas que presentan enfermedades crónicas en los años 2015 - 2016</t>
  </si>
  <si>
    <t>ALEJANDRA MARIA ALVARADO(Investigador principal)</t>
  </si>
  <si>
    <t>Año en que inicia el proyecto</t>
  </si>
  <si>
    <t>CAPACIDAD DEL TIMED GET UP AND GO TEST VERSIÓN MODIFICADA PARA PREDECIR EL RIESGO DE CAIDAS EN ADULTOS MAYORES COLOMBIANOS</t>
  </si>
  <si>
    <t xml:space="preserve"> MARGARETH LORENA ALFONSO(Investigador principal)</t>
  </si>
  <si>
    <r>
      <t xml:space="preserve">Fuente :  </t>
    </r>
    <r>
      <rPr>
        <i/>
        <sz val="10"/>
        <color theme="0" tint="-0.499984740745262"/>
        <rFont val="Calibri"/>
        <family val="2"/>
      </rPr>
      <t>Facultad de enfermería y Rehabilitación</t>
    </r>
    <r>
      <rPr>
        <b/>
        <sz val="10"/>
        <color theme="0" tint="-0.499984740745262"/>
        <rFont val="Calibri"/>
        <family val="2"/>
      </rPr>
      <t xml:space="preserve"> 20 de Septiembre de 2.019</t>
    </r>
  </si>
  <si>
    <t>Revista internacional indexada</t>
  </si>
  <si>
    <t>Revista internacional no indexada</t>
  </si>
  <si>
    <t>Revista nacional indexada</t>
  </si>
  <si>
    <t>Revista nacional no indexada</t>
  </si>
  <si>
    <t>CUADRO No. 6. INVESTIGACIÓN: PROYECTO DE  INVESTIGACIÓN RELACIONADOS CON EL PROGRAMA EN LOS ÚLTIMOS CINCO AÑOS</t>
  </si>
  <si>
    <t>Programa de Especialización Interna</t>
  </si>
  <si>
    <t>Código del Proyecto</t>
  </si>
  <si>
    <t>Proyecto</t>
  </si>
  <si>
    <t>Año Inic.</t>
  </si>
  <si>
    <t>Estado</t>
  </si>
  <si>
    <t>TIPO_PRODUCTO</t>
  </si>
  <si>
    <t>TITULO_PRODUCTO</t>
  </si>
  <si>
    <t>REFERENCIA_BIBLIOGRAFICA</t>
  </si>
  <si>
    <t>ENTIDAD FINACIADORA</t>
  </si>
  <si>
    <t>GRUPO COORDINADOR</t>
  </si>
  <si>
    <t>LINEAS DE INVESTIGACIÓN</t>
  </si>
  <si>
    <t>NOMBRE COMPLETO</t>
  </si>
  <si>
    <t>MED-186-2014</t>
  </si>
  <si>
    <t>VALIDEZ DE UNA RED NEURONAL PARA EL DIAGNOSTICO DE LA ENFERMEDAD PULMONAR OBSTRUCTIVA CRÓNICA EN PACIENTES QUE ASISTEN A UNA CLÍNICA DE TERCER NIVEL</t>
  </si>
  <si>
    <t>Culminado</t>
  </si>
  <si>
    <t>Obtención de Título estudiante</t>
  </si>
  <si>
    <t>Validez de una Red Neuronal para el diagnóstico de la Enfermedad Pulmonar Obstructiva Crónica en pacientes que asisten a una clínica de tercer nivel</t>
  </si>
  <si>
    <t>Latorre, L. y Labrador, C. (2016).Validez de una Red Neuronal para el diagnóstico de la Enfermedad Pulmonar Obstructiva Crónica en pacientes que asisten a una clínica de tercer nivel. Tesis de especialización médico-quirúrgica. Universidad de La Sabana</t>
  </si>
  <si>
    <t>Convocatoria Interna Universidad de La Sabana</t>
  </si>
  <si>
    <t>Medicina del Adulto</t>
  </si>
  <si>
    <t>Enfermedades Respiratorias</t>
  </si>
  <si>
    <t>ALIRIO BASTIDAS GOYES</t>
  </si>
  <si>
    <t>Póster</t>
  </si>
  <si>
    <t>.Difficulties in the diagnosis of chronic obstructive pulmonary disease in Colombia and Latin America and the use of bayesian networks to approach it</t>
  </si>
  <si>
    <t>Bastidas, A. (2016).Difficulties in the diagnosis of chronic obstructive pulmonary disease in Colombia and Latin America and the use of bayesian networks to approach it. Presentado en Waidid Congress</t>
  </si>
  <si>
    <t>Use of artificial intelligence versus traditional Methods in the diagnosis of COPD</t>
  </si>
  <si>
    <t>Bastidas, Al. (2016).Use of artificial intelligence versus traditional Methods in the diagnosis of COPD. Presentado en ATS</t>
  </si>
  <si>
    <t>Validación y reproducibilidad de la escala LFQ para el diagnóstico de EPOC en un hospital de III nivel en Colombia</t>
  </si>
  <si>
    <t>Bástidas,A., Vásquez, A., Valero, L., Pinzón, F., Barragán, N., MartÍn, D. y Peña, C (2016). Validación y reproducibilidad de la escala LFQ para el diagnóstico de EPOC en un hospital de III nivel en Colombia. Presentado en ALAT</t>
  </si>
  <si>
    <t>Bastidas, A. (2016). Validación y reproducibilidad de la escala LFQ para el diagnóstico de EPOC en un hospital de III nivel en Colombia. Presentado en ALAT, 10 Congreso, Santiago de Chile.</t>
  </si>
  <si>
    <t>Validación y reproducibilidad de la escala COPD PS para el diagnóstico de EPOC en un hospital de III nivel en Colombia</t>
  </si>
  <si>
    <t>Bastidas, A. (2016).Validación y reproducibilidad de la escala COPD PS para el diagnóstico de EPOC en un hospital de III nivel en Colombia. ALAT, 10 Congreso, Santiago de Chile.</t>
  </si>
  <si>
    <t>Use of Artificial Intelligence and tradicional methods in the Miss diagnosis of COPD</t>
  </si>
  <si>
    <t>Bastidas. AR. (2017. Use of Artificial Intelligence and tradicional methods in the Miss diagnosis of COPD. AMJ Respir Crit Care Med 2017; 195:A1759</t>
  </si>
  <si>
    <t>Conferencia o ponencia</t>
  </si>
  <si>
    <t>Inteligencia artificial en el diagnóstico de Enfermedades Respiratorias</t>
  </si>
  <si>
    <t>Bastidas, AR. (2017). Inteligencia artificial en el diagnóstico de Enfermedades Respiratorias. Presentado en Universidad Militar Nueva Granada-Hospital Militar.</t>
  </si>
  <si>
    <t>MED-211-2016</t>
  </si>
  <si>
    <t>Diseño e implementación de dispositivo de rehabilitación basado en estimulación eléctrica para pacientes con Apnea Obstructiva del Sueño (SAHOS)</t>
  </si>
  <si>
    <t>Ejecución</t>
  </si>
  <si>
    <t>Revista Internacional Indexada</t>
  </si>
  <si>
    <t>Simple and Autonomous Sleep Signal Processing System for the Detection of Obstructive Sleep Apneas</t>
  </si>
  <si>
    <t>Moscoso-Barrera WD, Urrestarazu E, Alegre M, Horrillo-Maysonnial A, Urrea LF, Agudelo-Otalora LM, Giraldo-Cadavid LF, Fernández S, Burguete J.(2022) Simple and Autonomous Sleep Signal Processing System for the Detection of Obstructive Sleep Apneas. Int J Environ Res Public Health. 19(11):1-16</t>
  </si>
  <si>
    <t>Rehabilitación Respiratoria</t>
  </si>
  <si>
    <t>LUIS FERNANDO GIRALDO CADAVID</t>
  </si>
  <si>
    <t>Analysis of biological signals through LabVIEW software with possible application in the measurement of variables related to sleep apnea syndrome</t>
  </si>
  <si>
    <t>Moscoso-Barrera, WD. Cuervo-Rayo, FA. Castro-Benavides, A. Giraldo-Cadavid, LF. Agudelo-Otálora, LM. (2018). Analysis of biological signals through LabVIEW software with possible application in the measurement of variables related to sleep apnea syndrome. Proceedings of SPIE - The International Society for Optical Engineering. 10.1117/12.2511751</t>
  </si>
  <si>
    <t>Producto o proceso tecnológico patentado o en proceso de patentar</t>
  </si>
  <si>
    <t>SISTEMA DE TERAPIA ALTERNATIVA PARA EL TRATAMIENTO DE APNEA OBSTRUCTIVA DEL SUEÑO CON ELECTROESTIMULADOR, UN POLISOMNOGRAFO Y UNA PIEZA VESTIBLE</t>
  </si>
  <si>
    <t>Moscoso, W. Giraldo, L.F. Agudelo, L.M. Burguete, F. Fernandez, S. (2022).SISTEMA DE TERAPIA ALTERNATIVA PARA EL TRATAMIENTO DE APNEA OBSTRUCTIVA DEL SUEÑO CON ELECTROESTIMULADOR, UN POLISOMNOGRAFO Y UNA PIEZA VESTIBLE.</t>
  </si>
  <si>
    <t>Dispositivo electrónico para la medición de variables relacionadas con la apnea del sueño</t>
  </si>
  <si>
    <t>Castro Benavides, A. Cuervo Rayo, FA. Moscoso Barrera, WD. (2017) Dispositivo electrónico para la medición de variables relacionadas con la apnea del sueño. Trabajo de grado Universidad Central</t>
  </si>
  <si>
    <t>Diseño e implementación de un electroestimulador con posible aplicación en pacientes con síndrome de apnea del sueño</t>
  </si>
  <si>
    <t>Macias Quintero, HR. Alarcón Hernandez, M. Moscoso Barrera, WD. (2018) Diseño e implementación de un electroestimulador con posible aplicación en pacientes con síndrome de apnea del sueño. Trabajo de Grado Universidad Central</t>
  </si>
  <si>
    <t>Design and implementation of two biomedical devices for patients with Obstructive Sleep Apnea Syndrome (OSAS) based on the detection of apneas and hypopneas and rehabilitation through electrical stimulation. Neurology and Psychology, Sleep Disorder, Pulmonary &amp; Respiratory Medicine</t>
  </si>
  <si>
    <t>Moscoso, W. (2022). Design and implementation of two biomedical devices for patients with Obstructive Sleep Apnea Syndrome (OSAS) based on the detection of apneas and hypopneas and rehabilitation through electrical stimulation. Neurology and Psychology, Sleep Disorder, Pulmonary &amp; Respiratory Medicine. Webinar. Noviembre. Ámsterdam.</t>
  </si>
  <si>
    <t>William D. Moscoso-Barrera, Fernando A. Cuervo-Rayo, Adolfo Castro-Benavides, Luis F. Giraldo-Cadavid, and Luis M. Agudelo-Otálora. (2018).Analysis of biological signals through LabVIEW software with possible application in the measurement of variables related to sleep apnea syndrome. 14th International Symposium on Medical Information Processing and Analysis. Octubre. Mazatlán, México</t>
  </si>
  <si>
    <t>MED-243-2018</t>
  </si>
  <si>
    <t>SMiLE (SUBMUCOSAL INJECTION LIFTING ENHANCER TECHNIQUE): una técnica nueva para la Disección Endoscópica de la Submucosa en Colon y Recto.</t>
  </si>
  <si>
    <t>SMILE (SUBMUCOSAL INJECTION LIFTING ENHANCER TECHNIQUE): UNA TÉCNICA NUEVA PARA LA DISECCIÓN ENDOSCÓPICA DE LA SUBMUCOSA EN COLON Y RECTO.</t>
  </si>
  <si>
    <t>EMURA, F. (2018). SMILE (SUBMUCOSAL INJECTION LIFTING ENHANCER TECHNIQUE): UNA TÉCNICA NUEVA PARA LA DISECCIÓN ENDOSCÓPICA DE LA SUBMUCOSA EN COLON Y RECTO. XVII Semana Brasileira do Aparelho Digestivo &amp; XXXVI Semana Panamericana de las Enfermidades Digestivas. Noviembre. Sao Paulo.</t>
  </si>
  <si>
    <t>Contrapartida Unidad Académica</t>
  </si>
  <si>
    <t>Enfermedades del adulto</t>
  </si>
  <si>
    <t>MED-245-2018</t>
  </si>
  <si>
    <t>Caracterización Endoscópica de Marcas Endoluminales del Esofago para Orientación Radial y Longitundinal, y localización de Lesiones</t>
  </si>
  <si>
    <t>Endoscopic identification of endoluminal esophageal landmarks for radial and longitudinal orientation and lesions location</t>
  </si>
  <si>
    <t>Emura. F., Gomez Esquivel,R., Rodriguez Reyes, Benias., Preciado, Wallace., Giraldo Cadavid, LF..(2019). Endoscopic identification of endoluminal esophageal landmarks for radial and longitudinal orientation and lesions location. World Journal of Gastroenterology. 25(4),498-508.</t>
  </si>
  <si>
    <t>Emura. F.,Rodríguez, C. &amp; Giraldo Cadavid, LF.(2019). Endoscopic identification of endoluminal esophageal landmarks for radial and longitudinal orientation and lesions location. Tesis de especialización médido quirúrjica. Universidad de La Sabana</t>
  </si>
  <si>
    <t>Identificación Endoscópica De Marcas Esofágicas Para Precisa Orientación Radial y Longitudinal y Localización De Lesiones. Clínicas de Endoscopia con el Residente</t>
  </si>
  <si>
    <t>Rodríguez, C. (2019). Identificación Endoscópica De Marcas Esofágicas Para Precisa Orientación Radial y Longitudinal y Localización De Lesiones. Clínicas de Endoscopia con el Residente, Asociación Colombiana de Endoscopia Digestiva, Febrero, Bogotá.</t>
  </si>
  <si>
    <t>MED-240-2018</t>
  </si>
  <si>
    <t>NIVELES DE BIOMARCADORES INFLAMATORIOS Y GRAVEDAD DEL SINDROME DE APNEA-HIPOPNEA OBSTRUCTIVA DEL SUEÑO EN NIÑOS RESIDENTES EN UNA CIUDAD SITUADA A GRAN ALTURA</t>
  </si>
  <si>
    <t>Comparación de la fracción de oxido nitrico exhalado y su correlación con parametro de polisomnografia en niños sanos, con apnea osbtructiva del sueño y asma. XIV congreso colombiano de neumologia pediatrica y asma infantil</t>
  </si>
  <si>
    <t>Dueñas E, Bazurto M, Giraldo L, Suarez M, Escamilla M, Agudelo J, Duarte D, Pantojo O. (2022) Comparación de la fracción de oxido nitrico exhalado y su correlación con parametro de polisomnografia en niños sanos, con apnea osbtructiva del sueño y asma. XIV congreso colombiano de neumologia pediatrica y asma infantil. IV congreso Nacional de Fibrosis Quistica. Bogotá. Marzo.</t>
  </si>
  <si>
    <t>Colciencias</t>
  </si>
  <si>
    <t>Sueño</t>
  </si>
  <si>
    <t>IMPACTO DEL ASMA EN EL PATRÓN RESPIRATORIO DURANTE EL SUEÑO EN NIÑOS DE 5 A 16 AÑOS QUE VIVEN A GRAN ALTITUD</t>
  </si>
  <si>
    <t>Dueñas E, Bazurto M, Giraldo L, Suarez M, Escamilla M, Agudelo J, Duarte D, Pantojo O. (2022) IMPACTO DEL ASMA EN EL PATRÓN RESPIRATORIO DURANTE EL SUEÑO EN NIÑOS DE 5 A 16 AÑOS QUE VIVEN A GRAN ALTITUD. XIV congreso colombiano de neumologia pediatrica y asma infantil. IV congreso Nacional de Fibrosis Quistica. Bogotá. Marzo.</t>
  </si>
  <si>
    <t>MED-235-2018</t>
  </si>
  <si>
    <t>VALIDACIÓN DE LAS ECUACIONES DE REFERENCIA PARA LA CAPACIDAD DE DIFUSIÓN DETERMINADA POR LA TÉCNICA DE RESPIRACIÓN ÚNICA EN POBLACIÓN LATINOAMERICANA A DIFERENTE ALTITUD SOBRE EL NIVEL DEL MAR</t>
  </si>
  <si>
    <t>ACCESORIO DE ACOPLE A ENDOSCOPIO CON FUNCIÓN TELEMÉTRICA</t>
  </si>
  <si>
    <t>Giraldo, L.,Arbulú, M., Moscoso, W. y Agudelo, L. (2018). ACCESORIO DE ACOPLE A ENDOSCOPIO CON FUNCIÓN TELEMÉTRICA</t>
  </si>
  <si>
    <t>Fisiología respiratoria</t>
  </si>
  <si>
    <t>ING-216-2018</t>
  </si>
  <si>
    <t>Construcción y validación de un prototipo para acoplar una fibra óptica a endoscopio para emplearlo como telemetro laser</t>
  </si>
  <si>
    <t>MED-252-2019</t>
  </si>
  <si>
    <t>Diseño e implementación de un dispositivo de rehabilitación basado en estimulación eléctrica para pacientes con apnea obstructiva del sueño (SAHOS) Fase II</t>
  </si>
  <si>
    <t>Revista Indexada</t>
  </si>
  <si>
    <t>Clinical trial of a rehabilitation device based on electrical stimulation for patients with obstructive sleep apnoea (OSA): a study protocol</t>
  </si>
  <si>
    <t>Moscoso, WD. Agudelo,-LM. Moreno AM . Burguete, J. Fernández, S. Urrestarazu, E. Gómez, DF. Pérez, MA. Paipa, JM. Bazurto, MA. Gelvez, N. Bermúdez, C. Giraldo, LF. (2021) Clinical trial of a rehabilitation device based on electrical stimulation for patients with obstructive sleep apnoea (OSA): a study protocol. F1000Research 2021, 10:1-13</t>
  </si>
  <si>
    <t>MED-253-2019</t>
  </si>
  <si>
    <t>DESARROLLO DE UN INDICE DE INTEGRACION PARA EL RETIRO DE LA VENTILACION MECANICA</t>
  </si>
  <si>
    <t>Utilidad de la ecografía diafragmática para predecir el éxito en la extubación</t>
  </si>
  <si>
    <t>Varón-Vega, F. Hernándeza, A. López, M. Cáceres, E. Giraldo-Cadavid,L.F. Uribe-Hernandez A.M. Crevoisier, S. (2019)Utilidad de la ecografía diafragmática para predecir el éxito en la extubación. Medicina Intensiva. 45(4):226-233</t>
  </si>
  <si>
    <t>Development of an integration index for withdrawal from mechanical ventilatio</t>
  </si>
  <si>
    <t>A. Varon , L. Giraldo-Cadavid , A. Uribe , A. Rincon , L. Cucunubo , L. Ordoñez , M. Poveda3 , S. Crevoiser, J. Palacios , N. Boada , J. Rincon , P.Monedero. (2022). Development of an integration index for withdrawal from mechanical ventilatio. ATS. San Francisco.</t>
  </si>
  <si>
    <t>Desarrollo de un índice de integración para el retiro de la ventilación mecánica</t>
  </si>
  <si>
    <t>Varón-Vega Fabio; Giraldo-Cadavid Luis; Uribe Ana; Rincón A; Cucunubo L; Ordoñez L; Poveda M; Boada N; Rincón JP; Crevoisser S; Palacios J; Monedero P. 2021 19 Día de la investigación Integridad en Investigación Bogotá</t>
  </si>
  <si>
    <t>MED-263-2019</t>
  </si>
  <si>
    <t>Validez de los Cuestionarios LFQ, COPD-PS, CDQ, PUMA e IT BE COPD para el Diagnóstico de la EPOC</t>
  </si>
  <si>
    <t xml:space="preserve">Culminado </t>
  </si>
  <si>
    <t>Revista internacional Indexada</t>
  </si>
  <si>
    <t>Validation and reproducibility of the lung function questionnaire (LFQ) for the diagnosis of COPD in Colombia</t>
  </si>
  <si>
    <t>Bastidas Goyes, A. Barragán Amado, AF. Martinez, MM. Pinzón Villamil, N. Martin, D. (2020) Validation and reproducibility of the lung function questionnaire (LFQ) for the diagnosis of COPD in Colombia. Pneumología. 69(1):37-46</t>
  </si>
  <si>
    <t>Clinical questionnaires for chronic obstructive pulmonary disease</t>
  </si>
  <si>
    <t>Bastidas-Goyes, A. Cardozo-Niñoz, AO. Quintero-Muñoz, E. López-Gómez, KA. Suárez-Escobar, LP. Hernández-Santos, LE. (2021) Clinical questionnaires for chronic obstructive pulmonary disease. Revista de la Facultad de Medicina. 69(1):1-25</t>
  </si>
  <si>
    <t>Validación y reproducibilidad intraevaluador de la escala CDQ para el diagnóstico de EPOC en Colombia</t>
  </si>
  <si>
    <t>Bastidas-Goyes AR, Hernández-Ramírez LA, Jiménez-Morales SC, Mateus-Mora SL, Pachón-Olmos JA, González-Pinto PA, et al. Validación y reproducibilidad intraevaluador de la escala CDQ para el diagnóstico de EPOC en Colombia. Iatreia. 2021. En prensa.</t>
  </si>
  <si>
    <t>Comparación de sujetos con enfisema pulmonar en tomografía computarizada con y sin obstrucción al flujo aéreo por espirometría</t>
  </si>
  <si>
    <t>Tuta-Quintero E, Bastidas-Goyes A, Díaz-Quijano D, Diago M, Buitrago M, Charry-Borrero D, Lechtig-Wasserman S, Sotillo-Santini J, Rodríguez-Velasquez F, Holguin D. (2022) Comparación de sujetos con enfisema pulmonar en tomografía computarizada con y sin obstrucción al flujo aéreo por espirometría. Revista Cubana de Medicina Militar. 51 (3):1-13</t>
  </si>
  <si>
    <t>Exposición a biomasa y su asociación con la enfermedad pulmonar obstructiva crónica</t>
  </si>
  <si>
    <t>Díaz Quijano D M, Bastidas Goyes A R, Montañez Robledo A N,Estupiñán Beltrán M F, Hernández Ramírez L A, Rincón Salazar A M, Chaustre Soledad J E, Martínez Rache J F. Exposición a biomasa y su asociación con la enfermedad pulmonar obstructiva crónica. Revista Cubana de Medicina General Integral. 2023;39(1):e2205</t>
  </si>
  <si>
    <t>Clasificacion de Enfermedades Pulmonares Obstructuvas Por Medio de Caracteristicas Clinicas</t>
  </si>
  <si>
    <t>Bastidas, A.R, Clasificacion de Enfermedades Pulmonares Obstructuvas Por Medio de Caracteristicas Clinicas, XXVIII Congreso ACMI-ACP, Trabajo de Investigacion presentado en plataforma virtual Eventech, Bogota, 2021, Agosto Colombia.</t>
  </si>
  <si>
    <t>MED-284-2020</t>
  </si>
  <si>
    <t>Endoscopia Sistemática Alfanumérica Codificada (SACE) del Tracto Digestivo Superior: Factibilidad Técnica, Tiempo del Procedimiento y Hallazgos Endoscópicos</t>
  </si>
  <si>
    <t>Complete systematic photodocumentation of the upper GI tract: The first report of its technical feasibility and procedure times</t>
  </si>
  <si>
    <t>Toro-Calle, J., Emura, F., Rodríguez, C., Calderon-Zapata, D., Preciado, J.,Mejía, J., Malaver, O., Giraldo-Cadavid, L. (2020). Complete systematic photodocumentation of the upper GI tract: The first report of its technical feasibility and procedure times. Póster presentado en el 2do Congreso mundial de endoscopia (ENDO 2020 WORLD ENDOSCOPY ORGANIZATION) Realizado en Río de Janeiro - Brasil. marzo 2020</t>
  </si>
  <si>
    <t xml:space="preserve"> Complete Photodocumented Esophagogastroduodenoscopy: First report on Feasibility, Inspection Times and Neoplasia Detection Rates</t>
  </si>
  <si>
    <t>Emura. F., Toro, J. &amp; Giraldo Cadavid, LF.(2021). Complete Photodocumented Esophagogastroduodenoscopy: First report on Feasibility, Inspection Times and Neoplasia Detection Rates. Tesis de especialización médico quirúrgica. Universidad de La Sabana</t>
  </si>
  <si>
    <t>MED-260-2019</t>
  </si>
  <si>
    <t>Características Microbiológicas, Inmunológicas y Bioquímicas del Desarrollo de la Neumonía Asociada a la Ventilación Mecánica (MicroNAV)</t>
  </si>
  <si>
    <t>Burden of invasive pneumococcal disease (IPD) over a 10-year period in Bogotá, Colombia</t>
  </si>
  <si>
    <t>Severiche-Bueno DF, Severiche-Bueno DF, Bastidas A, Caceres EL, Silva E, Lozada J, Gomez S, Vargas H, Viasus D, Reyes LF. (2021). Burden of invasive pneumococcal disease (IPD) over a 10-year period in Bogotá, Colombia. International Journal of Infectious Diseases,105,32-39. doi: 10.1016/j.ijid.2021.02.031. Epub ahead of print. PMID: 33582374.</t>
  </si>
  <si>
    <t>What is the recovery rate and risk of long-term consequences following a diagnosis of COVID-19? A harmonised, global longitudinal observational study protoco</t>
  </si>
  <si>
    <t>Sigfrid L, Cevik M, Jesudason E, Lim WS, Rello J, Amuasi J, Bozza F, Palmieri C, Munblit D, Holter JC, Kildal AB, Reyes LF, Russell CD, Ho A, Turtle L, Drake TM, Beltrame A, Hann K, Bangura IR, Fowler R, Lakoh S, Berry C, Lowe DJ, McPeake J, Hashmi M, Dyrhol-Riise AM, Donohue C, Plotkin D, Hardwick H, Elkheir N, Lone NI, Docherty A, Harrison E, Baille JK, Carson G, Semple MG, Scott JT. What is the recovery rate and risk of long-term consequences following a diagnosis of COVID-19? A harmonised, global longitudinal observational study protocol. BMJ Open. 2021 Mar 10;11(3)</t>
  </si>
  <si>
    <t>Clinical Characterisation Group. Clinical characteristics, risk factors and outcomes in patients with severe COVID-19 registered in the International Severe Acute Respiratory and Emerging Infection Consortium WHO clinical characterisation protocol: a prospective, multinational, multicentre, observational study</t>
  </si>
  <si>
    <t>Reyes LF, Murthy S, Garcia-Gallo E, Irvine M, Merson L, Martin-Loeches I, Rello J, Taccone FS, Fowler RA, Docherty AB, Kartsonaki C, Aragao I, Barrett PW, Beane A, Burrell A, Cheng MP, Christian MD, Cidade JP, Citarella BW, Donnelly CA, Fernandes SM, French C, Haniffa R, Harrison EM, Ho AYW, Joseph M, Khan I, Kho ME, Kildal AB, Kutsogiannis D, Lamontagne F, Lee TC, Bassi GL, Lopez Revilla JW, Marquis C, Millar J, Neto R, Nichol A, Parke R, Pereira R, Poli S, Povoa P, Ramanathan K, Rewa O, Riera J, Shrapnel S, Silva MJ, Udy A, Uyeki T, Webb SA, Wils EJ, Rojek A, Olliaro PL; ISARIC Clinical Characterisation Group. Clinical characteristics, risk factors and outcomes in patients with severe COVID-19 registered in the International Severe Acute Respiratory and Emerging Infection Consortium WHO clinical characterisation protocol: a prospective, multinational, multicentre, observational study. ERJ Open Res. 2022 Feb 14;8(1):00552-2021. doi: 10.1183/23120541.00552-2021. PMID: 35169585; PMCID: PMC8669808.</t>
  </si>
  <si>
    <t>MED-328-2022</t>
  </si>
  <si>
    <t xml:space="preserve">Evaluación clínica del ventilador producto de innovación en Colombia en la pandemia con SARS COVID-19, Unisabana-Herons – estudio de cohorte – Etapa </t>
  </si>
  <si>
    <t>Ecopetrol</t>
  </si>
  <si>
    <t>LUIS FERNANDO GIRALDO CADAVID
ALIRIO BASTIDAS GOYES</t>
  </si>
  <si>
    <t>MED-301-2020</t>
  </si>
  <si>
    <t>Disección Endoscópica de la Submucosa Circunferencial para el Tratamiento del Adenocarcinoma de Barrett Temprano asociado a Displasia Multifocal</t>
  </si>
  <si>
    <t xml:space="preserve"> Circumferential endoscopic submucosal dissection for the treatment of ultra-short-segment Barrett's adenocarcinoma with multifocal dysplasia</t>
  </si>
  <si>
    <t>Emura, F. Torres-Rincon, R. Calderon-Zapata, D. Huertas, S. Toro-Calle, J. (2020). Circumferential endoscopic submucosal dissection for the treatment of ultra-short-segment Barrett's adenocarcinoma with multifocal dysplasia. VideoGIE. 5(12): 649-651</t>
  </si>
  <si>
    <t xml:space="preserve"> Circumferential endoscopic submucosal dissection for the treatment of ultra-short-segment Barrett’s adenocarcinoma with multifocal dysplasia</t>
  </si>
  <si>
    <t>Emura, F. (2020). Circumferential endoscopic submucosal dissection for the treatment of ultra-short-segment Barrett’s adenocarcinoma with multifocal dysplasia. ACED en el mundo, diciembre, Bogotá.</t>
  </si>
  <si>
    <t>MED-312-2021</t>
  </si>
  <si>
    <t>Disección Endoscópica de la Submucosa para Tumor de Diseminación Lateral de Recto Inferior con Extensión a la Línea Dentada y Hemorroides</t>
  </si>
  <si>
    <t>Novel approaches to minimize intraoperative bleeding during endoscopic submucosal dissection of a large rectal lateral spreading tumor extended to the dentate line with internal hemorrhoids</t>
  </si>
  <si>
    <t>Emura F., Calderon-Zapata D., Cano M., Sabbagh L., Torres-Rincon R. (2021). Novel approaches to minimize intraoperative bleeding during endoscopic submucosal dissection of a large rectal lateral spreading tumor extended to the dentate line with internal hemorrhoids. VideoGIE. 6(8): 344-346</t>
  </si>
  <si>
    <t>MED-294-2020</t>
  </si>
  <si>
    <t>Método de análisis por machine-learning de la curva flujo-volumen para el diagnóstico de la EPOC.</t>
  </si>
  <si>
    <t>Enfermedades respiratorias</t>
  </si>
  <si>
    <t>MED-293-2020</t>
  </si>
  <si>
    <t>Electroestimulador diafragmático con control automatizado de la ventilación minuto para ajustarla a las necesidades fisiológicas del individuo.</t>
  </si>
  <si>
    <t>MED-320-2021</t>
  </si>
  <si>
    <t>Validez de la Pendiente del Asa espiratoria del 25% Final de la Capacidad Vital Forzada para el Diagnóstico de la Enfermedad Pulmonar Obstructiva Crónica</t>
  </si>
  <si>
    <t>Comparison of New Spirometry Measures to Diagnose COPD</t>
  </si>
  <si>
    <t>Moreno Giraldo AM, Giraldo Cadavid LF, Botero Rosas D, Tuta Quintero E, Maldonado-Franco A, Aponte Murcia HC, Avellaneda Suárez CE, Morales Cely LM, Bastidas AR. (2023) Comparison of New Spirometry Measures to Diagnose COPD. Respiratory Care</t>
  </si>
  <si>
    <t>Asoneumocito</t>
  </si>
  <si>
    <t>Comparison of new spirometry measures to diagnose Chronic Obstructive Pulmonary Disease. A diagnostic test study</t>
  </si>
  <si>
    <t>Moreno, A. Bastidas, A, Giraldo, L. 2021 Comparison of new spirometry measures to diagnose Chronic Obstructive Pulmonary Disease. A diagnostic test study. Trabajo de grado maestría de Epidemiología.</t>
  </si>
  <si>
    <t>COMPARACIÓN DE NUEVAS MEDIDAS ESPIROMÉTRICAS PARA EL DIAGNÓSTICO DE LA ENFERMEDAD PULMONAR OBSTRUCTIVA CRÓNICA</t>
  </si>
  <si>
    <t>Moreno, A. Batidas, A, Giraldo, F. Avellaneda, C. Morales, L. Botero, D. Aponte, H. Maldonado, A. COMPARACIÓN DE NUEVAS MEDIDAS ESPIROMÉTRICAS PARA EL DIAGNÓSTICO DE LA ENFERMEDAD PULMONAR OBSTRUCTIVA CRÓNICA. XIX CONGRESO COLOMBIANO DE NEUMOLOGIA Y CIRUGIA DE TORAX, 2 al 5 de Marzo 2022.</t>
  </si>
  <si>
    <t>MED-323-2021</t>
  </si>
  <si>
    <t>CURVA DE APRENDIZAJE Y RESULTADOS DE LA DISECCIÓN ENDOSCOPICA SUBMUCOSA, EN COLON Y RECTO PARA LESIONES DE EXTENSION LATERAL SUPERFICIALES, POR UN ENDOSCOPISTA OCCIDENTAL ENTRENADO</t>
  </si>
  <si>
    <t>MED-326-2022</t>
  </si>
  <si>
    <t>Validez de los puntajes: A-DROP, SCAP, REA-ICU, PNEUMOSHOCK, iROX, SpO2/FiO2, SOAR, CORB y NEWS para la predicción de desenlaces clínicos en NAC</t>
  </si>
  <si>
    <t>Revista Internacinal Indexada</t>
  </si>
  <si>
    <t>Performance of the CORB (Confusion, Oxygenation, Respiratory Rate, and Blood Pressure) Scale for the Prediction of Clinical Outcomes in Pneumonia</t>
  </si>
  <si>
    <t>Reyes LF, Bastidas AR, Tuta E, Frías JS, Aguilar ÁF, Pedreros KD, Herrera M, Saza LD, Nonzoque AP, Bello LE, Hernández MD, Carmona GA, Jaimes A, Ramírez SM, Murillo N. (2022) Performance of the CORB (Confusion, Oxygenation, Respiratory Rate, and Blood Pressure) Scale for the Prediction of Clinical Outcomes in Pneumonia. Canadian Respiratory Journal</t>
  </si>
  <si>
    <t>Rendimiento de la escala Severe Community Acquired Pneumonia (SCAP) para la predicción de desenlaces clínicos en neumonía</t>
  </si>
  <si>
    <t>Reyes, LF. Bastidas, A. Leguízamo, J. Urbina, D. Jaramillo, M. Rozo, J. Peñata, M. Méndez, A. Cepeda, L. Duque, A. Arjona, D. Leal, N. Quintero, L. (2022) Rendimiento de la escala Severe Community Acquired Pneumonia (SCAP) para la predicción de desenlaces clínicos en neumonía. Infectio. 26(3):216-223</t>
  </si>
  <si>
    <t>Validity of the ROX index in predicting invasive mechanical ventilation requirement in pneumonia</t>
  </si>
  <si>
    <t>"Reyes LF, Bastidas Goyes A, Tuta Quintero EA, et al. (2022) Validity of the ROX index in predicting invasive mechanical ventilation requirement in pneumonia. BMJ Open Respiratory Research. 9(1):1-8"</t>
  </si>
  <si>
    <t>Comparison of the Performance of the CURB-65, A-DROP, and NEWS Scores for the Prediction of Clinical Outcomes in Pneumonia</t>
  </si>
  <si>
    <t>Bastidas Goyes, Alirio; Aponte, Carolina ; Acosta, David; Barroso Da Silva, Erika Alexandra; Tuta Quintero, Eduardo; Gómez, Carolina; Mantilla Flórez, Fabian; Rodríguez, Santiago; Álvarez, David; Hernández, Esteban; Ramírez, Laura; Riveros, Paola; Álvarez, Daniela; Forero, Julián; Gutiérrez, Felipe; Moscote, Adriana; Oke, Gebran (2023). Comparison of the Performance of the CURB-65, A-DROP, and NEWS Scores for the Prediction of Clinical Outcomes in Pneumonia. Infectious Diseases in Clinical Practice. 31(3):1-5</t>
  </si>
  <si>
    <t>MED-318-2021</t>
  </si>
  <si>
    <t>Prueba de concepto de un dispositivo para monitoreo de profundidad anestésica con inteligencia artificial a partir de señales del sistema nervioso central y autonómico.</t>
  </si>
  <si>
    <t>PUBLICACIONES DERIVADA DEL PROYECTO</t>
  </si>
  <si>
    <t>RIN</t>
  </si>
  <si>
    <t>Lb.</t>
  </si>
  <si>
    <t>Libro (con ISBN)</t>
  </si>
  <si>
    <t>C. Lb.</t>
  </si>
  <si>
    <t>Capítulo de libro (Libros con ISBN)</t>
  </si>
  <si>
    <t>O. Pub.</t>
  </si>
  <si>
    <t>Otras publicaciones (literatura gris y otros productos no certificados, normas basadas en los resultados de investigación y productos de divulgación ó popularización de resultados de investigación</t>
  </si>
  <si>
    <t>T. Grado</t>
  </si>
  <si>
    <t>Trabajos de grado - Finales a Tesis. Trabajos de grado que hacen parte de la culminación de estudios para optar un título de pregrado o posgrado</t>
  </si>
  <si>
    <t>Pat.</t>
  </si>
  <si>
    <t>Patentes y otros tipos de registro de propiedad intelectual</t>
  </si>
  <si>
    <t>O. Res.</t>
  </si>
  <si>
    <t>Otros resultados (paquetes tecnológicos, modelos de gestión empresarial, etc.)</t>
  </si>
  <si>
    <t>Fuente: Coordinación de Investigación Facultad de Medicina</t>
  </si>
  <si>
    <t>CUADRO No. 7. GRUPOS DE INVESTIGACIÓN EN LOS QUE SE ENCUENTRAN VINCULADOS LOS DOCENTES DEL PROGRAMA</t>
  </si>
  <si>
    <t>Programa de Especialización en Medicina Interna</t>
  </si>
  <si>
    <t>NOMBRE DEL GRUPO DE INVESTIGACIÓN</t>
  </si>
  <si>
    <t>CLASIFICACIÓN DE MINCIENCIAS</t>
  </si>
  <si>
    <t>Nº DE PROYECTOS EN LOS QUE HAN PARTICIPADO DOCENTES DEL PROGRAMA EN LOS ÚLTIMOS CINCO AÑOS</t>
  </si>
  <si>
    <t>A</t>
  </si>
  <si>
    <t xml:space="preserve">Fuente: Coordinación de Investigación Facultad de Medicina  </t>
  </si>
  <si>
    <t>PRODUCCIÓN INTELECTUAL ÚLTIMOS 6 AÑOS O POR PERIODO DE LA ACREDITACIÓN ANTERIOR-  INCLUIDOS EN CVLAC</t>
  </si>
  <si>
    <t>Resultados de Convocatoria 894 del 2021.</t>
  </si>
  <si>
    <t>Clasificacion del Grupo en MINCIENCIAS</t>
  </si>
  <si>
    <t>No. Patentes
(Concedidas)</t>
  </si>
  <si>
    <t>2021</t>
  </si>
  <si>
    <t>Investigador Principal</t>
  </si>
  <si>
    <t>DER-59-2019</t>
  </si>
  <si>
    <t>87100664 ALIRIO BASTIDAS GOYES
alirio.bastidas@unisabana.edu.co</t>
  </si>
  <si>
    <t>DER-52-2017</t>
  </si>
  <si>
    <t>16734100 LUIS FERNANDO GIRALDO CADAVID
luisf.giraldo@unisabana.edu.co</t>
  </si>
  <si>
    <t>DER-53-2017</t>
  </si>
  <si>
    <t>*2015</t>
  </si>
  <si>
    <t>DER-54-2017</t>
  </si>
  <si>
    <t>DER-55-2017</t>
  </si>
  <si>
    <t>DER-56-2018</t>
  </si>
  <si>
    <t>TOTAL</t>
  </si>
  <si>
    <t>* Este proyecto inició en el 2015 pero su año de terminación fue en el 2018</t>
  </si>
  <si>
    <r>
      <t xml:space="preserve">Fuente: Sistema OLIS- SDIN / Dirección General de Investigación </t>
    </r>
    <r>
      <rPr>
        <i/>
        <sz val="10"/>
        <rFont val="Calibri"/>
        <family val="2"/>
      </rPr>
      <t>Fecha de corte</t>
    </r>
    <r>
      <rPr>
        <b/>
        <i/>
        <sz val="10"/>
        <rFont val="Calibri"/>
        <family val="2"/>
      </rPr>
      <t xml:space="preserve"> 18 de abril de 2023</t>
    </r>
  </si>
  <si>
    <t>* Este proyecto inició en el 2015 pero su año de terminación fue en el 2017</t>
  </si>
  <si>
    <t>DER-57-2018</t>
  </si>
  <si>
    <t>DERMSC-1-2018</t>
  </si>
  <si>
    <t>DER-60-2019</t>
  </si>
  <si>
    <t>CUADRO No. 7B. CLASIFICACIÓN POR COLCIENCIAS DE LOS INVESTIGADORES</t>
  </si>
  <si>
    <t>Detalle de información</t>
  </si>
  <si>
    <t>CATEGORÍA DE COLCIENCIAS</t>
  </si>
  <si>
    <t>NÚMERO DE INVESTIGADORES</t>
  </si>
  <si>
    <t>CÉDULA</t>
  </si>
  <si>
    <t>NOMBRE DEL DOCENTE</t>
  </si>
  <si>
    <t>CLASIFICACIÓN COLCIENCIAS</t>
  </si>
  <si>
    <t>AÑO</t>
  </si>
  <si>
    <t>Investigador Asociado (I)</t>
  </si>
  <si>
    <t>GIRALDO CADAVID LUIS FERNANDO</t>
  </si>
  <si>
    <t>Investigador Sénior (IS)</t>
  </si>
  <si>
    <t>Investigador Junior (IJ)</t>
  </si>
  <si>
    <t>BASTIDAS GOYES ALRIRIO RODRIGO</t>
  </si>
  <si>
    <t>MORA KARAM CLAUDIA MARCELA</t>
  </si>
  <si>
    <r>
      <t xml:space="preserve">Fuente :  </t>
    </r>
    <r>
      <rPr>
        <i/>
        <sz val="10"/>
        <rFont val="Calibri"/>
        <family val="2"/>
      </rPr>
      <t>Convocatoria Investigadores MinCiencias 894 del 2021.</t>
    </r>
  </si>
  <si>
    <t>CUADRO No. 8. PUBLICACIONES: REFERENCIAS BIBLIOGRÁFICAS  (1)</t>
  </si>
  <si>
    <t>SIGLA</t>
  </si>
  <si>
    <t>Título Producto</t>
  </si>
  <si>
    <t>Tipo de Producto</t>
  </si>
  <si>
    <t>Año Publicación</t>
  </si>
  <si>
    <t>Autor (es)</t>
  </si>
  <si>
    <t>Publicación (referencia bibliográfica completa)</t>
  </si>
  <si>
    <t>A Systematic Review on Cannabinoids for Neuropathic Pain Administered by Routes Other than Oral or Inhalation</t>
  </si>
  <si>
    <t>Artículo Revista Indexada</t>
  </si>
  <si>
    <t>Luis Fernando Giraldo</t>
  </si>
  <si>
    <t>Quintero J-M, Pulido G, Giraldo L-F, Leon M-X, Diaz L-E, Bustos R-H. (2022) A Systematic Review on Cannabinoids for Neuropathic Pain Administered by Routes Other than Oral or Inhalation. Plants. 2022; 11(10):1-12</t>
  </si>
  <si>
    <t>Accuracy and reliability of the sensory test performed using the laryngopharyngeal endoscopic esthesiometer and rangefinder in patients with suspected obstructive sleep aponea hypopnoea: protocol for a prospective double-blinded, randomised, exploratry study</t>
  </si>
  <si>
    <t>Luis Fernando Giraldo
Alirio Bastidas</t>
  </si>
  <si>
    <t>Giraldo-Cadavid, LF. Bastidas, AR. Padilla-Ortiz, DM, Concha-Galan, DC. Bazurto, MA. Vargas, L. (2017) Accuracy and reliability of the sensory test performed using the laryngopharyngeal endoscopic esthesiometer and rangefinder in patients with suspected obstructive sleep aponea hypopnoea: protocol for a prospective double-blinded, randomised, exploratry study. BMJ Open, 07 (08), 1-9</t>
  </si>
  <si>
    <t>Accuracy of a Laryngopharyngeal Endoscopic Esthesiometer (LPEER) for Evaluating Laryngopharyngeal Mechanosensitivity: A Validation Study in a Prospectively Recruited Cohort of Patients</t>
  </si>
  <si>
    <t>Giraldo-Cadavid, L.F., Burguete, J., Rueda, F., Rueda, F. Galvis, A.M. Castañeda, N. Arbulu, M. Balaguera, J.I. Paez, N., Fernandez, S. 2018. Accuracy of a Laryngopharyngeal Endoscopic Esthesiometer (LPEER) for Evaluating Laryngopharyngeal Mechanosensitivity: A Validation Study in a Prospectively Recruited Cohort of Patients. Dysphagia 33(1),15-25</t>
  </si>
  <si>
    <t>Adherencia a medicamentos orales en pacientes con artritis reumatoide, una experiencia colombiana</t>
  </si>
  <si>
    <t>Claudia Mora</t>
  </si>
  <si>
    <t>Mora, C. Beltrán, A. Rincón, J. Astudillo, Y. Franco, M. Jaimes, D. Fernández, D. García, J.C. (2020) Adherencia a medicamentos orales en pacientes con artritis reumatoide, una experiencia colombiana. Revista Colombiana de Reumatología. 10.1016/j.rcreu.2020.06.009</t>
  </si>
  <si>
    <t>Allergic Rhinitis and OSA in Children Residing at a High Altitude</t>
  </si>
  <si>
    <t>Giraldo-Cadavid, LF. Perdomo-Sanchez, K. Córdoba-Gravini, JL. Escamilla, MI. Suarez, M. Gelvez, N. Gozal, D. Dueñas-Meza, E. 2019. Allergic Rhinitis and OSA in Children Residing at a High Altitude. Chest. In Press</t>
  </si>
  <si>
    <t>Moscoso-Barrera, W. Cuervo-Rayo F.  Castro-Benavides, A. Giraldo-Cadavid L.  Agudelo-Otálora, L. (2018) Analysis of biological signals through LabVIEW software with possible application in the measurement of variables related to sleep apnea syndrome. Spie Proceedings Series. 10975, 1-8</t>
  </si>
  <si>
    <t>Aspiration in the Fiberoptic Endoscopic Evaluation of Swallowing Associated with an Increased Risk of Mortality in a Cohort of Patients Suspected of Oropharyngeal Dysphagia</t>
  </si>
  <si>
    <t>Giraldo-Cadavid, L.F., Pantoja, J.A., Forero, Y.J. Gutierrez, H.M. Bastidas, A.R. (2019) Aspiration in the Fiberoptic Endoscopic Evaluation of Swallowing Associated with an Increased Risk of Mortality in a Cohort of Patients Suspected of Oropharyngeal Dysphagia.  Dysphagia. https://doi.org/10.1007/s00455-019-10036-7</t>
  </si>
  <si>
    <t>Auxilios que se imploran favorables a los gotosos: una mirada histórica al tratamiento de la gota en el Nuevo Reino de Granada</t>
  </si>
  <si>
    <t>Tuta-Quintero, E. Briceño-Balcázar, I. Martínez-Lozano, JC. Mora-Karam, C. Gonzales-Yunda, A. Gómez, L. Gómez-Gutiérrez, A (2021) Auxilios que se imploran favorables a los gotosos: una mirada histórica al tratamiento de la gota en el Nuevo Reino de Granada. Revista Colombiana de Reumatología. https://doi.org/10.1016/j.rcreu.2021.09.008.</t>
  </si>
  <si>
    <t>BASAN index (Body mass index, Age, Sex, Arterial hypertension and Neck circumference) predicts severe apnoea in adults living at high altitude</t>
  </si>
  <si>
    <t>Oliveros H, Lobelo R, Giraldo-Cadavid LF, Bastidas, A. Ballesteros, C. Bernal, R. Patiño, L. Herrera, K, Gozal, D. (2021) BASAN index (Body mass index, Age, Sex, Arterial hypertension and Neck circumference) predicts severe apnoea in adults living at high altitude. BMJ Open. 11(6):1-10</t>
  </si>
  <si>
    <t>Biomarcadores en paciente frágil: una revisión exploratoria</t>
  </si>
  <si>
    <t>Alirio Bastidas</t>
  </si>
  <si>
    <t>Ríos, F. Gutíerrez, F. Ospina, S. Solano, J. Bastidas, A. (2022) Biomarcadores en paciente frágil: una revisión exploratoria. Gaceta Médica de Caracas. 130(1):125-134</t>
  </si>
  <si>
    <t>Bronchoscopist's perception of the quality of the single-use bronchoscope (Ambu aScope4™) in selected bronchoscopies: a multicenter study in 21 Spanish pulmonology services</t>
  </si>
  <si>
    <t>Flandes, J., Giraldo-Cadavid, L.F., Alfayate, J., Fernández-Navamuel, I., Agusti, C., Lucena, C.M. et al. (2020). Bronchoscopist's perception of the quality of the single-use bronchoscope (Ambu aScope4™) in selected bronchoscopies: a multicenter study in 21 Spanish pulmonology services. Respiratory Research. 21(1):1-9</t>
  </si>
  <si>
    <t>Severiche-Bueno, DF. Severiche-Bueno, DF.   Bastidas, A. Caceres, EL. Silva, E.  Lozada, J. Gomez, S.  Vargas, H. Viasus,  D.  Reyes, LF (2021) Burden of invasive pneumococcal disease (IPD) over a 10-year period in Bogotá, Colombia. International Journal of Infectious Diseases. 105:32-39</t>
  </si>
  <si>
    <t>Calidad de vida a los 3 y 6 meses en militares con antecedente de trauma torácico sufrido en combate</t>
  </si>
  <si>
    <t>Bastidas, A. Hincapié, G. Díaz, D. Tuta, E. Rodríguez, S. (2022).  Calidad de vida a los 3 y 6 meses en militares con antecedente de trauma torácico sufrido en combate. Cirugía y Cirujanos. 90(3):372-378</t>
  </si>
  <si>
    <t>Cambio en la calidad de vida de médicos que ingresana especialidad médico-quirúrgica en una universidadde Colombia: un estudio de cohorte</t>
  </si>
  <si>
    <t>Hernandez, P. Peña, R. Bastidas, A. Rios, F. (2020). Cambio en la calidad de vida de médicos que ingresana especialidad médico-quirúrgica en una universidadde Colombia: un estudio de cohorte. Educación Médica. 10.1016/j.edumed.2020.09.006. In Press</t>
  </si>
  <si>
    <t>Caracterización de pacientes con lupus y fiebre: actividad, infección o ambas</t>
  </si>
  <si>
    <t>Beltrán A, Mora C, Bastidas A, Aragón, DM.(2020) Caracterización de pacientes con lupus y fiebre: actividad, infección o ambas. Revista Colombiana de Reumatología. In Press</t>
  </si>
  <si>
    <t>Carcinoma de pulmón como disparador de una respuesta autoinmune: un desafío médico</t>
  </si>
  <si>
    <t>Padilla-Ortiz D , Sánchez-Esquivel F , Londoño J , Merayo-Chalico J , Reyes- Martínez V , Florez-Vargas A , Rueda JC , Giraldo-Cadavid L , Santos AM . (2019). Carcinoma de pulmón como disparador de una respuesta autoinmune: un desafío médico.  Revista Colombiana de Reumatologia</t>
  </si>
  <si>
    <t>Clinical characteristics, systemic complications, and in-hospital outcomes for patients with COVID-19 in Latin America. LIVEN-Covid-19 study: A prospective, multicenter, multinational, cohort study</t>
  </si>
  <si>
    <t>Reyes LF, Bastidas A, Narva ́ez PO, Parra D, Fuentes YV, Serrano CC, Ortiz, V Cáceres E, Ospina, G. Díaz, A, Jibaja M, Vera M, Silva E (et al) (2022) Clinical characteristics, systemic complications, and in-hospital outcomes for patients with COVID-19 in Latin America. LIVEN-Covid-19 study: A prospective, multicenter, multinational, cohort study. PLoS ONE 17(3):1-15</t>
  </si>
  <si>
    <t>Clinical questionnaires for chronic obstructive pulmonary disease diagnosis: A systematic review and meta-analysis</t>
  </si>
  <si>
    <t>Moscoso, WD. Agudelo,‑LM. Moreno AM . Burguete, J. Fernández, S. Urrestarazu, E. Gómez, DF. Pérez, MA. Paipa, JM.  Bazurto, MA. Gelvez, N. Bermúdez, C.  Giraldo, LF. (2021) Clinical trial of a rehabilitation device based on electrical stimulation for patients with obstructive sleep apnoea (OSA): a study protocol. F1000Research 2021, 10:1-13</t>
  </si>
  <si>
    <t>Colitis eosinofílica como causa de diarrea crónica</t>
  </si>
  <si>
    <t>Diego Severiche Hernandez</t>
  </si>
  <si>
    <t>Hennessey, DC. Severiche-Bueno, DF. Severiche-Hernández, D. (2019). Colitis eosinofílica como causa de diarrea crónica. Acta Médica Colombiana. 44(1):47-50</t>
  </si>
  <si>
    <t xml:space="preserve">Tuta-Quintero E, Bastidas-Goyes A, Díaz-Quijano D, Diago M, Buitrago M, Charry-Borrero D, Lechtig-Wasserman S, Sotillo-Santini J, Rodríguez-Velasquez F, Holguin D. (2022) Comparación de sujetos con enfisema pulmonar en tomografía computarizada con y sin obstrucción al flujo aéreo por espirometría. Revista Cubana de Medicina Militar. 51 (3):1-13 </t>
  </si>
  <si>
    <t>Correlación y concordancia entre el valor de metros caminados durante la caminata de seis minutos realizada en corredor y banda estática no motorizada</t>
  </si>
  <si>
    <t>Bastidas, A. Tuta, E. Hincapié, G. Santiago, E.  Gutiérrez, C. Echeverría, C. Rada, R. Rodríguez, S. (2021) Correlación y concordancia entre el valor de metros caminados durante la caminata de seis minutos realizada en corredor y banda estática no motorizada. Gaceta Médica de Caracas. 129(3):553-561</t>
  </si>
  <si>
    <t>Correlation and validity of imputed PaO2/FiO2 and SpO2/FiO2 in patients with invasive mechanicalventilation at 2600 m above sea level</t>
  </si>
  <si>
    <t>G. Ortiz, G. Bastidas, A. Garay-Fernández, M. Lara, A. Benavides, M. Rochad, E. Buitrago, A. Díazc, G. Ordóñez, J.  Reyes, L.F. (2021) Correlation and validity of imputed PaO2/FiO2and SpO2/FiO2 in patients with invasive mechanicalventilation at 2600 m above sea level. Medicina Intensiva. In Press</t>
  </si>
  <si>
    <t>Cost-utility analysis of an integrated care program for children with asthma in a medium-income country</t>
  </si>
  <si>
    <t xml:space="preserve"> Duenas-Meza, E. Giraldo-Cadavid, L.F. Karpf, E. Afanador, F. Angarita, O.L. Barón, O. Medina, M.S. Pachón, A. Gonzalez, A. Jurado, J. Torres-Duque, C.A. (2020) Cost-utility analysis of an integrated care program for children with asthma in a medium-income country. Pediatric Pulmonology. 55(11):3110-3118</t>
  </si>
  <si>
    <t>Desempeño de la escala Pneumonia Shock para la predicción de desenlaces clínicos en neumonía</t>
  </si>
  <si>
    <t>Bastidas, A, Reyes,  L. Aponte Murcia, C. Barroso Da Silva, E. Dayana Pedreros, K, Herrera, M. Carmona, G. Hernández, MD. Arias, J. Chaves, JC. Pérez, MD. Cantor Torres, A. Mendoza, W. Leguizamo Isaza, JM. Tuta Quintero, E.  (2021) Desempeño de la escala Pneumonia Shock para la predicción de desenlaces clínicos en neumonía. Archivos Venezolanos de Farmacología y Terapéutica. 40(9)</t>
  </si>
  <si>
    <t>Dexamethasone as risk-factor for ICU-acquired respiratory tract infections in severe COVID-19</t>
  </si>
  <si>
    <t>Reyes LF, Rodriguez A, Bastidas A, Parra-Tanoux D, Fuentes YV, García-Gallo E, Moreno G, Ospina-Tascon G, Hernandez G, Silva E, Díaz AM, Jibaja M, Vera-Alarcon M, Díaz E, Bodí M, Solé-Violán J, Ferrer R, Albaya-Moreno A, Socias L, Estella Á, Loza-Vazquez A, Jorge-García R, Sancho I, Martin-Loeches I. LIVEN-COVID-19 Investigators and COVID-19 SEMICYUC Study Group. (2022) Dexamethasone as risk-factor for ICU-acquired respiratory tract infections in severe COVID-19. Journal of Critical Care. 69</t>
  </si>
  <si>
    <t>Early Gastric Cancer: Current Limitations and What Can Be Done to Address Them</t>
  </si>
  <si>
    <t>Emura F, Rodriguez-Reyes C, Giraldo-Cadavid L. (2019) Early Gastric Cancer: Current Limitations and What Can Be Done. American Journal of Gastroenterology. 144(6);841-845</t>
  </si>
  <si>
    <t>Educación y reumatología en el pregrado: ¿enseñamos suficiente?</t>
  </si>
  <si>
    <t>Mora Karam, C. Beltrán, A. Restrepo, J. Sierra, R. Guerrero, YA. Martínez, DC. (2021). Educación y reumatología en el pregrado: ¿enseñamos suficiente?. Revista Colombiana de Reumatología.
https://doi.org/10.1016/j.rcreu.2020.11.006</t>
  </si>
  <si>
    <t>Effect of supplemental oxygen on hypercapnia in patients with stable 
chronic obstructive pulmonary disease, in Bogotá, Colombia</t>
  </si>
  <si>
    <t>Duque, JJ. Aguirre, HD.  Alvarado, J. Bastidas Goyes, A.  Martin Arsanios, D. 2018. Effect of supplemental oxygen on hypercapnia in patients with stable  chronic obstructive pulmonary disease, in Bogotá, Colombia. Pneumología. 67(3):135-139</t>
  </si>
  <si>
    <t>Effects of supplementary oxygen on obese patients with hypercapnia at 2 600 metros of altitude</t>
  </si>
  <si>
    <t>Rincón, E.  Cuervo, F. Parra, V. Agudelo, N. Botero, D. Martin D. Bastidas, B (2022). Effects of supplementary oxygen on obese patients with hypercapnia at 2 600 metros of altitude. Gaceta Médica de Caracas. 130(1):78-84</t>
  </si>
  <si>
    <t>El guaco: un agente vegetal utilizado en el Nuevo Reino de Granada contra los síntomas generados por afecciones del sistema músculo-esquelético</t>
  </si>
  <si>
    <t>Tuta-Quintero, E. Uribe-Vergara, J. Martínez-Lozano, J.C. Mora-Karam, C. Gómez-Gutiérrez, A. Briceño-Balcázar, I. (2020) El guaco: un agente vegetal utilizado en el Nuevo Reino de Granada contra los síntomas generados por afecciones del sistema músculo-esquelético. Revista Colombiana de Reumatología. 10.1016/j.rcreu.2020.03.001</t>
  </si>
  <si>
    <t>Evaluación psicométrica del cuestionario “Sleep Apnea Quality of Life Index” (SAQLI) para la valoración de calidad de vida en personas con apnea obstructiva del sueño en Colombia</t>
  </si>
  <si>
    <r>
      <t xml:space="preserve">Bazurto Zapata, M. A. ., Bastidas Goyes, A. R., Giraldo Cadavid , L. F. ., Botero Palacios , M. P., Castellanos Caro, G. L., Matiz Ibarra, T. L., Romero Colmenares , W. S. ., Garcia Manrrique , J. G. ., Granados Moreno, D. ., Perez Vivas, O. E. ., Gomez Mendoza, O. C. . y Tuta Quintero, E. . (2022). Evaluación psicométrica del cuestionario “Sleep Apnea Quality of Life Index” (SAQLI) para la valoración de calidad de vida en personas con apnea obstructiva del sueño en Colombia. </t>
    </r>
    <r>
      <rPr>
        <i/>
        <sz val="11"/>
        <rFont val="Calibri"/>
        <family val="2"/>
        <scheme val="minor"/>
      </rPr>
      <t>Revista de la Facultad de Medicina</t>
    </r>
    <r>
      <rPr>
        <sz val="11"/>
        <rFont val="Calibri"/>
        <family val="2"/>
        <scheme val="minor"/>
      </rPr>
      <t xml:space="preserve">, </t>
    </r>
    <r>
      <rPr>
        <i/>
        <sz val="11"/>
        <rFont val="Calibri"/>
        <family val="2"/>
        <scheme val="minor"/>
      </rPr>
      <t>71</t>
    </r>
    <r>
      <rPr>
        <sz val="11"/>
        <rFont val="Calibri"/>
        <family val="2"/>
        <scheme val="minor"/>
      </rPr>
      <t>(2)</t>
    </r>
  </si>
  <si>
    <t>Fibromialgia en la nueva era de la infección por SARS-CoV-2 y el síndrome post-COVID-19: una revisión exploratoria</t>
  </si>
  <si>
    <t>Tuta, E. Mora, C. Pimentel, J. (2022). Fibromialgia en la nueva era de la infección por SARS-CoV-2 y el síndrome post-COVID-19: una revisión exploratoria.Revista Colombiana de Reumatología. In Press</t>
  </si>
  <si>
    <t>Formulación para reducir las palpitaciones cardiacas, una receta médica de mediados del siglo XVIII en el Nuevo Reino de Granada</t>
  </si>
  <si>
    <t>Carlos Pacheco</t>
  </si>
  <si>
    <t xml:space="preserve">Uribe-Vergara, J. Briceño-Balcázar, I. Martínez-Lozano, J.C. Pacheco-Cuentas, C. Tuta-Quintero, E. Rueda-Rodríguez, A.  Gómez-Gutiérrez, A. (2020) Formulación para reducir las palpitaciones cardiacas, una receta médica de mediados del siglo XVIII en el Nuevo Reino de Granada. Archivos de cardiologia de Mexico. 90(2):138-143 </t>
  </si>
  <si>
    <t>Frequency of emergency department visits and hospitalizations due to chronic obstructive pulmonary disease exacerbations in patients included in two models of care</t>
  </si>
  <si>
    <t xml:space="preserve"> Alí, A. Giraldo-Cadavid, L.F. Karpf, E. Quintero, L.A. Aguirre, C.E. Rincón, E. Vejarano, A.I. Perlaza, I. Torres-Duque, C.A. Casas, A. (219) Frequency of emergency department visits and hospitalizations due to chronic obstructive pulmonary disease exacerbations in patients included in two models of care. Biomédica. 39(4)</t>
  </si>
  <si>
    <t>High prevalence of house dust mite sensitization in children with severe asthma living at high altitude in a tropical country</t>
  </si>
  <si>
    <t>Duenas-Meza, E. Torres-Duque, C.A. Correa-Vera, E. Suárez, M. Vásquez, C. Jurado, J. del Socorro Medina, M. Barón, O. Pareja-Zabala, M.J. Giraldo-Cadavid, L.F.  2018. High prevalence of house dust mite sensitization in children with severe asthma living at high altitude in a tropical country. Pediatric Pulmonology. 53(10):1356-1361.</t>
  </si>
  <si>
    <t>Invasive pneumococcal disease burden in hospitalized adults in Bogota, Colombia</t>
  </si>
  <si>
    <r>
      <t>Narváez, P.O., Gomez-Duque, S., Alarcon, J.E, Ramírez, P. Serrano, C. Lozada, J. Bastidas, A. Gómez, S. Vargas, H. Feldman, C. Reyes, LF. (2021)</t>
    </r>
    <r>
      <rPr>
        <i/>
        <sz val="11"/>
        <rFont val="Calibri"/>
        <family val="2"/>
        <scheme val="minor"/>
      </rPr>
      <t>.</t>
    </r>
    <r>
      <rPr>
        <sz val="11"/>
        <rFont val="Calibri"/>
        <family val="2"/>
        <scheme val="minor"/>
      </rPr>
      <t xml:space="preserve"> Invasive pneumococcal disease burden in hospitalized adults in Bogota, Colombia. </t>
    </r>
    <r>
      <rPr>
        <i/>
        <sz val="11"/>
        <rFont val="Calibri"/>
        <family val="2"/>
        <scheme val="minor"/>
      </rPr>
      <t>BMC Infectious Disease</t>
    </r>
    <r>
      <rPr>
        <sz val="11"/>
        <rFont val="Calibri"/>
        <family val="2"/>
        <scheme val="minor"/>
      </rPr>
      <t xml:space="preserve"> </t>
    </r>
    <r>
      <rPr>
        <b/>
        <sz val="11"/>
        <rFont val="Calibri"/>
        <family val="2"/>
        <scheme val="minor"/>
      </rPr>
      <t>21</t>
    </r>
    <r>
      <rPr>
        <sz val="11"/>
        <rFont val="Calibri"/>
        <family val="2"/>
        <scheme val="minor"/>
      </rPr>
      <t>(1):1-12</t>
    </r>
  </si>
  <si>
    <t>Major Adverse Cardiovascular Events During Invasive Pneumococcal Disease are Serotype Dependent</t>
  </si>
  <si>
    <t>Africano, HF. Serrano-Mayorga,  CC. Ramirez-Valbuena,  PC. Bustos, IG. Bastidas, A. Vargas, HA. Gómez, S. Rodriguez, A. Orihuela, CJ. Reyes, LF. (2020)  Major Adverse Cardiovascular Events During Invasive Pneumococcal Disease are Serotype Dependent. Clinical Infectious Diseases, , ciaa1427, https://doi.org/10.1093/cid/ciaa1427</t>
  </si>
  <si>
    <t>Métodos para la medición de la adherencia a medicamentos modificadores de la enfermedad orales en artritis reumatoidey factores asociados con baja adherencia farmacológica</t>
  </si>
  <si>
    <t xml:space="preserve">
Rincón Rincón, J.  Jaimes Fernández DA.  García Casallas, JC.  Beltrán, A.  Téllez, A. Fernández-Ávila, DG.  Mora Karam, CM. 2018. Métodos para la medición de la adherencia a medicamentos modificadores de la enfermedad orales en artritis reumatoidey factores asociados con baja adherencia farmacológica. Revista Colombiana de Reumatología. pp1-10. DOI: 10.1016/j.rcreu.2018.07.002</t>
  </si>
  <si>
    <t>Obstructive sleep apnea and nocturnal hypoxemia are associated with an increased risk of lung cancer</t>
  </si>
  <si>
    <t>Seijo, LM.  Pérez-Warnishera, MT.  Giraldo,LF.  Oliveros, H. Cabezas, E. Troncoso, MF. Gómez, T. Melchor, R. Pinillos, EJ. El Hachem, A. Gotera, C. Rodriguez, P. González-Mangado, N. Peces-Barba, G. (2019) Obstructive sleep apnea and nocturnal hypoxemia are associated with an increased risk of lung cancer. Sleep Medicine. 63:41-45</t>
  </si>
  <si>
    <t>Opioids for the management of dyspnea in patients with heart failure: A systematic review of the literature</t>
  </si>
  <si>
    <t xml:space="preserve"> Delgado, M.L. Campos, L.R. Goyes, A.B. Cubillos, A.H. Arsanios, D.M. Ortíz, J.M. Serrano, A.C. Ávila, P.G. Caro, M.B. . (2019) Opioids for the management of dyspnea in patients with heart failure: A systematic review of the literature. Colombian Journal of Anesthesiology
47(1), 49-56 </t>
  </si>
  <si>
    <t xml:space="preserve">Reyes LF, Bastidas AR, Tuta E, Frías JS, Aguilar ÁF, Pedreros KD, Herrera M, Saza LD, Nonzoque AP, Bello LE, Hernández MD, Carmona GA, Jaimes A, Ramírez SM, Murillo N. (2022) Performance of the CORB (Confusion, Oxygenation, Respiratory Rate, and Blood Pressure) Scale for the Prediction of Clinical Outcomes in Pneumonia. Canadian Respiratory Journal </t>
  </si>
  <si>
    <t>Pneumonia by kocuria rosea: case report and literature review</t>
  </si>
  <si>
    <t>Pacheco Páez, TP.  Gutiérrez Parra, A  Bastidas Goyes,AR.  Hernández Arcila, MD. Alcaraz Cañizarez, PM. García Casallas, JC. Martin Arsanios, D. (2019). Pneumonia by kocuria rosea: case report and literature review. Pneumologia. 10.2478/pneum-2019-0007</t>
  </si>
  <si>
    <t>Pneumonia, Mortality, and Other Outcomes Associated with Unsafe Swallowing Detected via Fiberoptic Endoscopic Evaluation of Swallowing (FEES) in Patients with Functional Oropharyngeal Dysphagia: A Systematic Review and Meta‑analysis</t>
  </si>
  <si>
    <t xml:space="preserve">Giraldo-Cadavid, L.F., Bastidas, A.R., Maldonado-Lancheros, J. et al. (2022) Pneumonia, Mortality, and Other Outcomes Associated with Unsafe Swallowing Detected via Fiberoptic Endoscopic Evaluation of Swallowing (FEES) in Patients with Functional Oropharyngeal Dysphagia: A Systematic Review and Meta-analysis. Dysphagia. In Press. </t>
  </si>
  <si>
    <t>Prevalence of neurolupus in a Colombian cohort</t>
  </si>
  <si>
    <t xml:space="preserve">Beltran, A. Bastidas Goyes, A. Mora, C. Arrieta, K. Aviles Jaramillo E. (2019) Prevalence of neurolupus in a Colombian cohort. Revista Colombiana de Reumatología. In Press. Pp 1-5 </t>
  </si>
  <si>
    <t>Prevalence, Incidence, and Severity Associated with Viral Respiratory Tract Infections in Colombian adults before the COVID-19 Pandemic</t>
  </si>
  <si>
    <t>Fuentes YV, Ibáñez-Prada ED, Serrano-Mayorga CC, Pfizenmaier CG, Cano M, Boada N, et al. Prevalence, Incidence, and Severity Associated with Viral Respiratory Tract Infections in Colombian adults before the COVID-19 Pandemic. Journal of Infection and Public Health. 2022.</t>
  </si>
  <si>
    <t>Prevalencia de tuberculosis latente determinada mediante la prueba de derivado proteico purificado (PPD) en una población de pacientes adultos con artritis reumatoide llevados a terapia biotecnológica</t>
  </si>
  <si>
    <t>Mora, C. Bastidas Goyes,AR. Patiño, J. Vera, JD.  Beltrán, A. Mutis, C. Ricardo Barón, O (2020) Prevalencia de tuberculosis latente determinada mediante la prueba de derivado proteico purificado (PPD) en una población de pacientes adultos con artritis reumatoide llevados a terapia biotecnológica. Revista Colombiana de Reumatología, doi: 10.1016/j.rcreu.2020.08.004. In Press</t>
  </si>
  <si>
    <t>Prior influenza vaccine is not a risk factor for bacterial coinfection in patients admitted to the ICU due tosevere influenza</t>
  </si>
  <si>
    <t>N.J. Proaños, L.F. Reyes, A. Bastidas et al., Prior influenza vaccine is not a risk
factor for bacterial coinfection in patients admitted to the ICU due to severe influenza, Medicina Intensiva,
https://doi.org/10.1016/j.medin.2021.05.013</t>
  </si>
  <si>
    <t>Prueba de ejercicio cardiopulmonar en militares colombianos con trauma torácico
de guerra</t>
  </si>
  <si>
    <t xml:space="preserve">Bastidas, A. Tuta, E. Gutíerrez, C. Pantoja, J. Rodríguez, S. Forero, Y. Pacchón, A.  (2021) Prueba de ejercicio cardiopulmonar en militares colombianos con trauma torácico de guerra. Revista Cubana de Medicina Militar. 50(2):1-14 </t>
  </si>
  <si>
    <t>Real-time PCR assay for the diagnosis of pleural tuberculosis</t>
  </si>
  <si>
    <t>Casallas-Rivera, M., Cardenas Bernal, A., Giraldo-Cadavid, L., Prieto Diago, E., Santander, P. Real-time PCR assay for the diagnosis of pleural tuberculosis. Colombia Médica, jun. 2017; 48(2): 47-52.</t>
  </si>
  <si>
    <t>Reyes, LF. Bastidas, A. Leguízamo, J. Urbina, D. Jaramillo, M. Rozo, J. Peñata, M. Méndez, A.  Cepeda, L. Duque, A. Arjona, D.  Leal, N.  Quintero, L.  (2022)  Rendimiento de la escala Severe Community Acquired Pneumonia (SCAP) para la predicción de desenlaces clínicos en neumonía. Infectio. 26(3):216-223</t>
  </si>
  <si>
    <t>Sarcoidosis ósea: una manifestación inusual</t>
  </si>
  <si>
    <t>Mora-Karam, C.  Calvo-Páramo, E. Tuta Quintero, E.  Cardona Ardila, LF.  (2020) Sarcoidosis ósea: una manifestación inusual. Revista Colombiana de Reumatología. Doi: 10.1016/j.rcreu.2020.07.001. In press</t>
  </si>
  <si>
    <t>Saturación de oxígeno/fracción inspirada de oxígeno como predictor de mortalidad en pacientes con exacerbación de EPOC atendidos en el Hospital Militar Central</t>
  </si>
  <si>
    <t>Mantilla, BM. Ramirez, CA, Valbhuena, S. Muñoz, L. Hincapié GA. Bastidas, AR.  Saturación de oxígeno/fracción inspirada de oxígeno como predictor de mortalidad en pacientes con exacerbación de EPOC atendidos en el Hospital Militar Central. Acta Med Colomb [online]. 2017, vol.42, n.4, pp.215-223. ISSN 0120-2448.</t>
  </si>
  <si>
    <t xml:space="preserve">Simple and Autonomous Sleep Signal Processing System for the Detection of Obstructive Sleep Apneas </t>
  </si>
  <si>
    <t>Moscoso-Barrera WD, Urrestarazu E, Alegre M, Horrillo-Maysonnial A, Urrea LF, Agudelo-Otalora LM, Giraldo-Cadavid LF, Fernández S, Burguete J.(2022)  Simple and Autonomous Sleep Signal Processing System for the Detection of Obstructive Sleep Apneas. Int J Environ Res Public Health. 19(11):1-16</t>
  </si>
  <si>
    <t>Sobrevida en una cohorte con diagnóstico de tuberculosis en Colombia</t>
  </si>
  <si>
    <t>Goyes AB, Quintero EAT, Arsanios DAM, Rodríguez FY, Cubides DA, Patarroyo Y, et al. Sobrevida en una cohorte con diagnóstico de tuberculosis en Colombia. Boletín de Malariología y Salud Ambiental. 2022;62(5):936-942</t>
  </si>
  <si>
    <t>Subcutaneous Administration of Medications and Fluids
by Nonprofessional Caregivers at Home</t>
  </si>
  <si>
    <t>Rodríguez-Campos L, León MX, Bastidas A, Consuegra C, Umbacia MA, García A, Rodrígues D, Bruera E. (2022) Subcutaneous Administration of Medications and Fluids by Nonprofessional Caregivers at Home. Journal of Palliative Medicine</t>
  </si>
  <si>
    <t>Systemic lupus erythematosus, a disease conditioned by the environment</t>
  </si>
  <si>
    <t>Bastidas Goyes, A. Mora, C. Martin Arsanios, D.  Orduz, K. (2021) Systemic lupus erythematosus, a disease conditioned by the environment. Revista Colombiana de Reumatología. 28(S1):12:20</t>
  </si>
  <si>
    <t>The Respiratory Rate-Oxygenation Index predicts failure of post-extubation high-flow nasal cannula therapy in intensive care unit patients: a retrospective cohort study</t>
  </si>
  <si>
    <t>Fuentes Y.V. Carvajal K. Cardona S. Montaño S. Ibañez E. Bastidas A. Caceres E. Butrago R. Poveda M. Reyes LF. (2022).The Respiratory Rate-Oxygenation Index predicts failure of post-extubation high-flow nasal cannula therapy in intensive care unit patients: a retrospective cohort study. Rev Bras Ter Intensiva, 34(3), 1-7</t>
  </si>
  <si>
    <t>Trastorno de estrés postraumático en una cohorte de militares con trauma de guerra</t>
  </si>
  <si>
    <t>Bastidas-Goyes A, Tuta-Quintero E, Hincapíe-Díaz G, Rueda-Rodríguez A, Piotrostanalsky A, Contreras-Candelo S. (2021) Trastorno de estrés postraumático en una cohorte de militares con trauma de guerra. Revista Cubana de Medicina Militar. 50(4):1:14</t>
  </si>
  <si>
    <t>Varón-Vega, F.  Hernándeza, A. López, M. Cáceres, E. Giraldo-Cadavid,L.F. Uribe-Hernandez A.M. Crevoisier, S. (2019)Utilidad de la ecografía diafragmática para predecir el éxito en la extubación. Medicina Intensiva. In press. 10.1016/j.medin.2019.10.007</t>
  </si>
  <si>
    <t>Validación de la escala SOAR para desenlaces clínicos en neumonía a gran altitud</t>
  </si>
  <si>
    <t>Bastidas, A. Hernández, E. Núñez, J.  Pineda, AF. Gómez, MF.  Figueroa, G. Ascencio, MG. Murillo, JA. (2021). Validación de la escala SOAR para desenlaces clínicos en neumonía a gran altitud. Medicina Interna de México.  37(6):920-928</t>
  </si>
  <si>
    <t>Validación de un puntaje pronóstico para malaria complicada</t>
  </si>
  <si>
    <t>Bastidas-Goyes A, Tuta-Quintero E, Paola-Ascanio Y, Peña-Gutierrez A, Fernanda-Rodríguez J, Echevarria-Villegas V, Durán-Romero A, Garcia L, Medina J, Muñoz C, Dussan M. (2022) Validación de un puntaje pronóstico para malaria complicada. Revista Cubana de Medicina Tropical. 74 (1):1-18</t>
  </si>
  <si>
    <t>Validez del Pulmonary Embolism Rule-Out Criteria (PERC) para descartar embolia pulmonar en pacientes con bajo riesgo a gran altitud</t>
  </si>
  <si>
    <t>Bastidas, A. Reyes, LF.  Ramos, E. Rodríguez, LM. Mondragón, ML.  Monzón, JS. Scotti, SA, Jiménez, NV. Gómez, MF. Camacho, BS. Moreno, N. Izquierdo, J. (2021). Validez del Pulmonary Embolism Rule-Out Criteria (PERC) para descartar embolia pulmonar en pacientes con bajo riesgo a gran altitud. Acta Médica Colombiana 46(4):1-9</t>
  </si>
  <si>
    <t>Validez diagnóstica de cinco escalas de predicción clínica para la trombosis venosa profunda (TVP)</t>
  </si>
  <si>
    <t>Bastidas-Goye A, Mondragón-Bravo ML, Araméndiz-Narváez MF, Ramos-Isaza E, Rincón-Suárez MJ, Rodríguez-Jiménez LM, Murillo-Silva A, Hernández-Bonilla Érika T, Reyes-Velasco LF. Validez diagnóstica de cinco escalas de predicción clínica para la trombosis venosa profunda (TVP). Iatreia [Internet]. 3 de agosto de 2021 [citado 25 de octubre de 2021];1(1). Disponible en: https://revistas.udea.edu.co/index.php/iatreia/article/view/344951</t>
  </si>
  <si>
    <t xml:space="preserve">Reyes LF, Bastidas Goyes A, Tuta Quintero EA, et al. (2022) Validity of the ROX index in predicting invasive mechanical ventilation requirement in pneumonia. BMJ Open Respiratory Research. 9(1):1-8
</t>
  </si>
  <si>
    <t>Variación de la saturación de oxígeno en la detección de hipertensión pulmonar</t>
  </si>
  <si>
    <t xml:space="preserve">Bastidas-Goyes A, Mantilla-Cardozo B, Hincapié-Díaz G, Tuta-Quintero E, Mancera J, Pereira A, Vargas T, Brito-Rodríguez A, Forero-Caldas S, López C, Prieto D, Nuñez J. (2022) Variación de la saturación de oxígeno en la detección de hipertensión pulmonar. Revista Cubana de Medicina Militar.  51 (4):1-16 </t>
  </si>
  <si>
    <t>Learning curves and association of pathologist’s performance with the diagnostic accuracy of linear endobronchial ultrasound transbronchial needle aspiration (EBUS-TBNA): a cohort study in a tertiary care reference centre</t>
  </si>
  <si>
    <t>Flandes J, Giraldo-CadavidLF, Perez- WarnisherMT, et al. (2022) Learning curves and association of pathologist’s performance with the diagnostic accuracy of linear endobronchial ultrasound transbronchial needle aspiration (EBUS-TBNA): a cohort study in a tertiary care reference centre. BMJ Open. 12(10):1-11}</t>
  </si>
  <si>
    <t>Tipos:</t>
  </si>
  <si>
    <t>EXTENSIÓN PROPIA DEL PROGRAMA: RESUMEN (1)</t>
  </si>
  <si>
    <t>CUADRO No. 9. A. EXTENSIÓN: PROGRAMAS, GRUPOS Y/Ó CENTROS (2)</t>
  </si>
  <si>
    <t>Año</t>
  </si>
  <si>
    <t>Proyectos de extensión o Actividades</t>
  </si>
  <si>
    <t>Tipologia</t>
  </si>
  <si>
    <t>Coordinador (es)</t>
  </si>
  <si>
    <t>Usuarios</t>
  </si>
  <si>
    <t>Proyectos de extensión</t>
  </si>
  <si>
    <t>Año (3)</t>
  </si>
  <si>
    <t>CUADRO No.10.PROFESORES VISITANTES AL PROGRAMA (1)</t>
  </si>
  <si>
    <t>Nombre</t>
  </si>
  <si>
    <t>Area de conocimiento</t>
  </si>
  <si>
    <t>Entidad o Institución de origen</t>
  </si>
  <si>
    <t>Pais</t>
  </si>
  <si>
    <t>Objeto o Actividad</t>
  </si>
  <si>
    <t>Duración estadía</t>
  </si>
  <si>
    <t>Dr. Juan de Dios Caballero</t>
  </si>
  <si>
    <t>Hospital Universitario Ramón  y Cajal</t>
  </si>
  <si>
    <t>España</t>
  </si>
  <si>
    <t>Patógenos habituales en Fibrosis Quística. Técnicas de cultivo en muestras procedentes de Fibrosis Quística. Sensibilidad antibiótica en Fibrosis Quística. Diferencias en Fibrosis Quística. Mesa Redonda “Estandarización de laboratorios que manejan Fibrosis Quística</t>
  </si>
  <si>
    <t>2 Dias</t>
  </si>
  <si>
    <t>Dr. Carlos Jiménez</t>
  </si>
  <si>
    <t>MD Anderson Cancer Center</t>
  </si>
  <si>
    <t>Estados Unidos</t>
  </si>
  <si>
    <t>Papel EUS y EBUS en diagnóstico y estadifición en cáncer de pulmón – Obtención óptima de muestras</t>
  </si>
  <si>
    <t xml:space="preserve">1 Día </t>
  </si>
  <si>
    <t>Dr. Roberto Casal</t>
  </si>
  <si>
    <t>Ablación Broncoscópica de Cáncer de Pulmón Periférico Temprano</t>
  </si>
  <si>
    <t>1 Día</t>
  </si>
  <si>
    <t>Dr. Christian Domingo</t>
  </si>
  <si>
    <t>Universitat Autònoma de Barcelona</t>
  </si>
  <si>
    <t>Una visión crítica acerca de las últimas recomendaciones (2019) de la estrategia GINA. Definiendo el asma grave en niños y adultos. Una mirada hoy con visión del futuro. Fenotipos y endotipos del asma grave en adultos. Terapia biológica del asma grave. ¿Cómo afrontar la superposición de 
feno/endotipos?</t>
  </si>
  <si>
    <t>Dr. Juan Pablo Ruíz</t>
  </si>
  <si>
    <t>Childre's Hospital</t>
  </si>
  <si>
    <t>Experiencia  en la evaluación y manejo de los pacientes con asma  grave – Enfoque interdisciplinario. Biológicos   en asma grave. ¿Próximo paso en medicina de precisión?</t>
  </si>
  <si>
    <r>
      <t xml:space="preserve">Fuente :  </t>
    </r>
    <r>
      <rPr>
        <i/>
        <sz val="10"/>
        <rFont val="Calibri"/>
        <family val="2"/>
      </rPr>
      <t xml:space="preserve">Dirección de Desarrollo Estratégico </t>
    </r>
    <r>
      <rPr>
        <b/>
        <sz val="10"/>
        <rFont val="Calibri"/>
        <family val="2"/>
      </rPr>
      <t xml:space="preserve"> Fecha de corte : </t>
    </r>
    <r>
      <rPr>
        <sz val="10"/>
        <rFont val="Calibri"/>
        <family val="2"/>
      </rPr>
      <t xml:space="preserve"> 24 de enero de 2023</t>
    </r>
  </si>
  <si>
    <t>PROCESO DE ACREDITACIÓN INSTITUCIONAL Periodo 2022-II</t>
  </si>
  <si>
    <t>CUADRO No.11. INSTALACIONES FÍSICAS DE LA INSTITUCIÓN</t>
  </si>
  <si>
    <t>Propiedad</t>
  </si>
  <si>
    <t>Arriendo</t>
  </si>
  <si>
    <t>Comodato</t>
  </si>
  <si>
    <t>Otros</t>
  </si>
  <si>
    <t>Área Construida</t>
  </si>
  <si>
    <t xml:space="preserve">Uso de Espacios </t>
  </si>
  <si>
    <t xml:space="preserve">Cantidad de espacios </t>
  </si>
  <si>
    <t>M2</t>
  </si>
  <si>
    <t>hct</t>
  </si>
  <si>
    <t>1. ACADÉMICOS</t>
  </si>
  <si>
    <t>Aulas de Clase</t>
  </si>
  <si>
    <t>Laboratorios, talleres</t>
  </si>
  <si>
    <t>Sala de Tutores</t>
  </si>
  <si>
    <t>Auditorios</t>
  </si>
  <si>
    <t>Bibliotecas</t>
  </si>
  <si>
    <t>Computo</t>
  </si>
  <si>
    <t>Área Bienestar</t>
  </si>
  <si>
    <t>Oficinas profesores y personal administrativo</t>
  </si>
  <si>
    <t>2. COMPLEMENTARIOS</t>
  </si>
  <si>
    <t xml:space="preserve">Espacios Deportivos </t>
  </si>
  <si>
    <t>Cafeterías</t>
  </si>
  <si>
    <t>Zonas Recreación y Cultura
(Espacios de Estar + Centro Cultural)</t>
  </si>
  <si>
    <t>Sub Total</t>
  </si>
  <si>
    <t>Área Construida + Área de Bienestar</t>
  </si>
  <si>
    <t>Servicios Sanitarios</t>
  </si>
  <si>
    <t>TOTALES</t>
  </si>
  <si>
    <t>Suma de puestos de las aulas de clase</t>
  </si>
  <si>
    <t>Suma de puestos en los laboratorios</t>
  </si>
  <si>
    <t>PROMEDIO DE PUESTOS POR AULAS DE CLASE= (Total puestos de las aulas de la clase) / Suma aulas clase</t>
  </si>
  <si>
    <t>*Sintesis</t>
  </si>
  <si>
    <t>*De manera sintética describa las instalaciones físicas de la institución, la política de adquisición de bienes muebles e inmuebles y las estrategias de mejoramiento y adecuaciones.</t>
  </si>
  <si>
    <t>Para el desarrollo de la gestión académico administrativa, la Universidad de La Sabana cuenta con siete (7) sedes propias: Campus universitario, Inalde, Clínica universidad de La Sabana, Casa Archivo, Casa Padua, Casa Sauco y Calle 80, las seis (6) primeras ubicadas en el municipio de Chía y la última en la ciudad de Bogotá; y una (1) sede en arriendo: Casa Chía ,  ubicada en el municipio de Chía. El área total construida actual es de 55.811  m² y 22.710 m² de zonas deportivas, recreativas y culturales . Adicionalmente se cuenta con convenios externos para el desarrollo de actividades deportivas y recreativas por parte de estudiantes y empleados con las siguientes empresas: Bodytech, Gym House Studio, Club Náutico El Portillo, Fundación Académica Cultural y Deportiva 3D, Colombia en Bicicleta y Gimnasio Británico Ltda. Para la consolidación y expansión de las instalaciones físicas localizadas en el municipio de Chía – Cundinamarca en los próximo 17 años, se tiene como marco de referencia el Plan Maestro Urbanístico de la Institución con vigencia  2012-2029. Dicho plan obedece a una propuesta versátil y flexible que permite estudiar diferentes alternativas al momento de tomar una decisión de construcción, lo que deriva en proyectos concretos como el "Proyecto  de solución urbanística al desarrollo de la Universidad 2024" que corresponde a la nueva edificicación 32 mil metros cuadrados ya construido.
Para la Adquisición de bienes muebles e inmuebles, la institución cuenta con “políticas generales para la compra de bienes y suministros” y “Políticas de contratación”, las cuales hacen parte del proceso de gestión de compras y contratación del Sistema de Gestión de la Calidad de la Universidad, implementado bajo la norma ISO 9001:2015. Así mismo, la ejecución de las compras y de las contrataciones se rige por “los niveles de autorización para inversiones, gastos, contrataciones, licitaciones y donaciones”, aprobados por el Consejo Superior. Además la Universidad cuenta con la Dirección Jurídica que es la unidad encargada de orientar, definir y hacer seguimiento a los asuntos jurídicos de estas adquisiciones para lograr el cumplimiento de las normas legales colombianas y los estatutos y reglamentos internos de la institución.</t>
  </si>
  <si>
    <t>CUADRO No. 12. INNOVACIONES DEL PROGRAMA: TECNOLÓGICAS, METODOLÓGICAS Y/Ó SOCIALES (1)</t>
  </si>
  <si>
    <t>FECHA DE CORTE: 30 DE MARZO DEL 2023</t>
  </si>
  <si>
    <t>No.</t>
  </si>
  <si>
    <t>Profesor</t>
  </si>
  <si>
    <t>Innovación</t>
  </si>
  <si>
    <t>Beneficiario</t>
  </si>
  <si>
    <t>Aplicación ó uso efectivo</t>
  </si>
  <si>
    <t>Unidad Académica</t>
  </si>
  <si>
    <t>ALIRIO RODRIGO BASTIDAS GOYES</t>
  </si>
  <si>
    <t>COMPARACIÓN DE NUEVAS  MEDIDAS ESPIROMÉTRICAS PARA EL DIAGNÓSTICO DE LA ENFERMEDAD  PULMONAR OBSTRUCTIVA CRÓNICA</t>
  </si>
  <si>
    <t>Estudiantes y Comunidad Académica</t>
  </si>
  <si>
    <t>Productos para la difusión social del conocimiento</t>
  </si>
  <si>
    <t>MEDICINA</t>
  </si>
  <si>
    <t>Juan Camilo Urrego Reyes</t>
  </si>
  <si>
    <t>Molecular characterization of Carbapenemase-producing Enterobacterales in nosocomial and community-acquired clinical isolates in Bogota, Colombia.</t>
  </si>
  <si>
    <t>WILLIAM DANIEL MOSCOSO BARRERA</t>
  </si>
  <si>
    <t>Design and implementation of two biomedical devices for patients with Obstructive Sleep Apnea Syndrome (OSAS) based on the detection of apneas and hypopneas and rehabilitation through electrical stimulation</t>
  </si>
  <si>
    <t>FERNANDO LIZCANO LOSADA</t>
  </si>
  <si>
    <t>Utilidad de paneles genéticos en el estudio y tratamiento de la obesidad</t>
  </si>
  <si>
    <t>DANIEL FELIPE BOHORQUEZ VARGAS</t>
  </si>
  <si>
    <t>Portable system for the acquisition and processing of electrocardiographic signals to obtain different metrics of heart rate variability</t>
  </si>
  <si>
    <t>DANIEL ALFONSO BOTERO ROSAS</t>
  </si>
  <si>
    <t>Dispositivos de retroalimentación RCP - PROSEIM 2020</t>
  </si>
  <si>
    <t>Videos o películas de popularización de resultados de investigación o procesos de docencia</t>
  </si>
  <si>
    <t>LUIS MAURICIO AGUDELO OTALORA</t>
  </si>
  <si>
    <t>Secundino  Fernandez  Gonzalez</t>
  </si>
  <si>
    <t xml:space="preserve">Javier Burguete </t>
  </si>
  <si>
    <t>LUIS FELIPE REYES VELASCO</t>
  </si>
  <si>
    <t>Infectious complications associated with traumatic brain injury in patients admitted to the ICU: an ongoing prospective cohort</t>
  </si>
  <si>
    <t>Acquired Respiratory Tract Infections in Patients with Severe COVID-19:A Multinational, Multi-centre Study, Prospective, Observational Study</t>
  </si>
  <si>
    <t>MONICA MARIA DIAZ LOPEZ</t>
  </si>
  <si>
    <t>CLIMA DE APRENDIZAJE Y ENSEÑANZA CON EL USO DE ESTRATEGIA TPACK EN MODALIDAD VIRTUAL</t>
  </si>
  <si>
    <t>Multidrug-resistant Klebsiella africana as causative pathogen of respiratory tract superinfection in a severe case of COVID-19 in Bogotá, Colombia</t>
  </si>
  <si>
    <t>Comparison of Systemic Inflammatory Profiles in Community-Acquired Pneumonia and COVID-19 patients: A Prospective TranslationalScience Cohort Study</t>
  </si>
  <si>
    <t>JAIME FERNANDEZ SARMIENTO</t>
  </si>
  <si>
    <t>Alteración del endotelio en sepsis</t>
  </si>
  <si>
    <t>NEIL VALENTIN VEGA PEÑA</t>
  </si>
  <si>
    <t>LUMBOTOMIAS...HERNIAS DE FLANCO Y DENERVACIÓN...¿COMO RESTAURO LA PARED?</t>
  </si>
  <si>
    <t>Hernias de la pared abdominal: el escenario urgente</t>
  </si>
  <si>
    <t>CARLOS ANDRES PULIDO RODRIGUEZ</t>
  </si>
  <si>
    <t>Estudio exploratorio sobre la relación entre síntomas depresivos y las mediciones de entropía en registros de EEG en pacientes con depresión unipolar que reciben TECAR</t>
  </si>
  <si>
    <t>ROSA ELENA BUSTOS CRUZ</t>
  </si>
  <si>
    <t>Fármacos Biotecnológicos</t>
  </si>
  <si>
    <t>Validacion de un Puntaje Pronostico para Malaria Complicada</t>
  </si>
  <si>
    <t>Alteraciones del endotelio en el paciente con sepsis y sus consecuencias clínicas</t>
  </si>
  <si>
    <t>ANGELA ROCIO ACERO GONZALEZ</t>
  </si>
  <si>
    <t>Sala 4: Salud mental en la ruralidad, desde la relaciones población-territorio</t>
  </si>
  <si>
    <t>DIANA MARCELA DIAZ QUIJANO</t>
  </si>
  <si>
    <t>Administration and therapeutic drug monitoring of ß-lactams and vancomycin in critical care units in Colombia The ANTIBIOCOL study</t>
  </si>
  <si>
    <t>Productos para la formación de investigadores</t>
  </si>
  <si>
    <t>JULIO CESAR GARCIA CASALLAS</t>
  </si>
  <si>
    <t>Desarrollo farmacéutico- Fases clínicas, datos y  evidencia de la vida real</t>
  </si>
  <si>
    <t>MARIA DE LOS ANGELES ITALIA MAZZANTI DI RUGGIERO</t>
  </si>
  <si>
    <t>Simposio Salud mental en profesionales de la salud en tiempos de COVID: una aproximación interdisciplinaria.</t>
  </si>
  <si>
    <t>Organización de congreso científico de ámbito internacional</t>
  </si>
  <si>
    <t>FERNANDO RIOS BARBOSA</t>
  </si>
  <si>
    <t>Bloqueo ESP, evidencia e innovación</t>
  </si>
  <si>
    <t>The role of endothelium in sepsis</t>
  </si>
  <si>
    <t>Hernioplastia umbilical, basada en la evidencia</t>
  </si>
  <si>
    <t>Calidad de vida después de RPA laparoscópica</t>
  </si>
  <si>
    <t>YAHIRA ROSSINI GUZMAN SABOGAL</t>
  </si>
  <si>
    <t>ELECTROCONVULSIVE THERAPY: FROM TORTURE TO SALVATION</t>
  </si>
  <si>
    <t>ANDREA MARÍA ARIAS PACHECO</t>
  </si>
  <si>
    <t>KAREN ALEJANDRA TRILLOS CAMPUZANO</t>
  </si>
  <si>
    <t>KEMEL AHMED GHOTME GHOTME</t>
  </si>
  <si>
    <t>Tratamiento de quistes aracnoideos intracraneales</t>
  </si>
  <si>
    <t>Anestesia para cirugía de fosa posterior</t>
  </si>
  <si>
    <t>mhGAP: experiencia de formación en Colombia</t>
  </si>
  <si>
    <t>Empoderamiento del Estudiante: Resultados en tiempo de Pandemia</t>
  </si>
  <si>
    <t>COMO CONTENER LA RETRACCIÓN DE LOS MÚSCULOS EN ABDOMEN LAPAROSTOMIZADO.</t>
  </si>
  <si>
    <t>GILBERTO ALFONSO GAMBOA BERNAL</t>
  </si>
  <si>
    <t>La técnica CRISPR-Cas9 unos años después.</t>
  </si>
  <si>
    <t>Evaluación preoperatoria en cirugía de tórax, aspectos relevantes</t>
  </si>
  <si>
    <t>Cost-Utility Analysis of an Integrated Care Program for Children with Asthma in a Country of Medium Incomes</t>
  </si>
  <si>
    <t>CAMILO RUEDA BELTZ</t>
  </si>
  <si>
    <t>Puntos claves en el manejo de la vulva y la vagina en la menopuausia</t>
  </si>
  <si>
    <t>Early on-site supervision facilitates faster Western ESD proficiency: The gastric ESD learning curve of an endoscopist trained by experts</t>
  </si>
  <si>
    <t>Desarrollo de un sistema de entrega de cálices de  Physalis peruviana con actividad hipoglicemiante</t>
  </si>
  <si>
    <t>LINA ANDREA GOMEZ RESTREPO</t>
  </si>
  <si>
    <t>APLICACIONES DEL PLASMA RICO EN PLAQUETAS EN DERMATOLOGÍA</t>
  </si>
  <si>
    <t>Validez del indice de ROX (Respiratory rate Oxigenation) para predecir complicaciones en pacientes con Neumonia adquirida en la comunidad</t>
  </si>
  <si>
    <t>MARTA XIMENA LEON DELGADO</t>
  </si>
  <si>
    <t>A multistake holder model for opioid inequities</t>
  </si>
  <si>
    <t>CARLOS IVAN RODRIGUEZ REYES</t>
  </si>
  <si>
    <t>Therapeutic Outcomes of Endoscopic Submucosal Dissection for Differentiated Early Gastric Cancer in a Western Center: A Twelve Years Experience</t>
  </si>
  <si>
    <t>LUIS GUSTAVO CELIS REGALADO</t>
  </si>
  <si>
    <t>La bioética en sus 50 años y su aporte a la responsabilidad científica</t>
  </si>
  <si>
    <t>Estudio del mecanismo y determinación de la actividad  antitumoral de péptidos derivados del sitio de unión a  la integrina alphaVbeta6 de la proteína gH del virus de  Epstein-Barr unidos a un péptido inhibidor del factor  nuclear kB.</t>
  </si>
  <si>
    <t xml:space="preserve"> Diplomado en Biosimilares en Unisabana HUB -  Revision y aval de contenidos académicos para el Diplomado en Biosimilares</t>
  </si>
  <si>
    <t>MARIO ALEXANDER MELO URIBE</t>
  </si>
  <si>
    <t>ANDROGEN RECEPTOR EXPRESSION IN PATIENTS WITH TRIPLE NEGATIVE BREAST CANCER AT THE COLOMBIAN NATIONAL CANCER INSTITUTE</t>
  </si>
  <si>
    <t>Efectos diferenciales de las progestinas sobre la mama en mujeres postmenopáusicas con suplencia hormonal: Revisión Sistemática de la Literatura</t>
  </si>
  <si>
    <t>Validez del Pulmonary Embolism Rule_Out Criteria (PERC) para descartar embolia pulmonar en Bogotá, Colombia</t>
  </si>
  <si>
    <t>PROCESO DE INTELIGENCIA ARTIFICIAL APLICADO A UNA RED NEURAL DE PRONÓSTICO DE COMPLICACIONES DE MALARIA</t>
  </si>
  <si>
    <t>PAULA ACEVEDO GIEDELMAN</t>
  </si>
  <si>
    <t>Estado de la Investigación de la Medicina Tradicional en Colombia</t>
  </si>
  <si>
    <t>JOHN DARIO LONDOÑO PATIÑO</t>
  </si>
  <si>
    <t>Espondiloartritis- EspA</t>
  </si>
  <si>
    <t>FABIAN ARTURO EMURA PERLAZA</t>
  </si>
  <si>
    <t>Fabian Emura, Live en Instagram, Cáncer Gástrico: Un problema de salud pública no reconocido.</t>
  </si>
  <si>
    <t>Fabián Emura.(2020,10,23). Blu Radio. Explica Campaña "Prevenir es curar" 2020</t>
  </si>
  <si>
    <t>Association of ERAP2 polymorphismsin Colombian HLA-B27+ or HLA-B15+ SpA patients and Its Relationship with Clinical Presentation: Axial or Peripheral Predom inance</t>
  </si>
  <si>
    <t>Espondiloartritis axial y su espectro</t>
  </si>
  <si>
    <t>Modelamiento farmacocinético poblacional de principios activos de plantas medicinales con actividad hipoglicemiante</t>
  </si>
  <si>
    <t>Macrolide treatment reduces one-year mortality in patients admitted to the ICU due to CAP: A secondary analysis of the Mimic-II  database</t>
  </si>
  <si>
    <t>Eficacia de los cannabinoides para el control del dolor oncológico en pacientes mayores de 18 años. Revisión crítica de la literatura</t>
  </si>
  <si>
    <t>Evaluacion clinica del ventilador producto de innovacion en Colombia en la pandemia con SARS COVID-19 Unisabana- Herons</t>
  </si>
  <si>
    <t>Microdeleccion hererdad del brazo corto del cromosoma 13 en un embarazo gemelar</t>
  </si>
  <si>
    <t>Covid-19 y biológicos</t>
  </si>
  <si>
    <t>CAROL VIVIANA GUTIERREZ MORALES</t>
  </si>
  <si>
    <t>Fibrodisplasia Osificante Progresiva: Reporte de Caso</t>
  </si>
  <si>
    <t>Validacion escala SOAR para desenlaces clinicos de neumonia a gran altitud</t>
  </si>
  <si>
    <t>Current situation of upper GI endoscopic screening in the West</t>
  </si>
  <si>
    <t>SARA CONSUELO ARIAS VILLATE</t>
  </si>
  <si>
    <t>Características de las fórmulas magistrales basadas en cannabis medicinal</t>
  </si>
  <si>
    <t>Detection in the asymptomatic period of vascular wilt in banana: an integral approach from the spectral and physiological response</t>
  </si>
  <si>
    <t>Avances en el tratamiento de SpA</t>
  </si>
  <si>
    <t>Salud mental en la era de la TICs</t>
  </si>
  <si>
    <t>Circumferential endoscopic submucosal dissection for the treatment of ultra-short-segment Barrett’s adenocarcinoma with multifocal dysplasia</t>
  </si>
  <si>
    <t>Nanotecnología</t>
  </si>
  <si>
    <t>El paciente frágil en anestesia</t>
  </si>
  <si>
    <t>ALVARO ENRIQUE ROMERO TAPIA</t>
  </si>
  <si>
    <t>Medicus: una mirada desde las recomendaciones currículos de pregrado CGEM</t>
  </si>
  <si>
    <t>Guía para el abordaje, asesoramiento, redacción y ejecución de los documentos de Voluntades anticipadas en una institución prestadora de servicios de alta complejidad en una ciudad intermedia de Colombia</t>
  </si>
  <si>
    <t>Del descubrimiento de la nanotecnología a la medicina personalizada</t>
  </si>
  <si>
    <t>Viviendo la pandemia: Recomendaciones para favorecer la salud mental?</t>
  </si>
  <si>
    <t>Escenarios de responsabilidad en la pandemia: Atenciones en  UCI</t>
  </si>
  <si>
    <t>ESD for superficial esophagogastric junction Siewert II carcinomas: Therapeutic outcomes in a Western referal center</t>
  </si>
  <si>
    <t>Prevalencia de tuberculosis latente determinada a través de la  prueba de PPD en una población de pacientes adultos con artritis reumatoide llevados a terapia biotecnológica.</t>
  </si>
  <si>
    <t>Diplomado en Biosimilares en Unisabana HUB - Desarrollo del Módulo 6- Glosario en el mundo de los biológicos</t>
  </si>
  <si>
    <t>Reinventando la Educación Médica, lecciones aprendidas (Región Centro Ascofame)</t>
  </si>
  <si>
    <t>Relevancia práctica de la nueva clasificación de los tumores del SNC en niños</t>
  </si>
  <si>
    <t>DETERMINACIÓN DE CATINONAS EN MATERIAL  INCAUTADO EN COLOMBIA MEDIANTE UN  BIOSENSOR ELECTROQUÍMICO BASADO EN LA  ENZIMA CYP2D6.</t>
  </si>
  <si>
    <t>El Semillero de Investigación una estrategia para la investigación Formativa.  Una experiencia “Semillero de Terapia Celular y Metabolismo</t>
  </si>
  <si>
    <t>Análisis físicoquimicos y biocompatibilidad de nuevos  materiales- ANFIBIOM</t>
  </si>
  <si>
    <t>Orientation at the GE junction. Lessons learned.</t>
  </si>
  <si>
    <t>Caracterizar una familia colombiana que presenta una Hipercolesterolemia familiar</t>
  </si>
  <si>
    <t>Improving fibrin hydrogels performance through the addittion of chitosan-silica particles, alginate and antioxidant peptides, for potential application as wound dressing</t>
  </si>
  <si>
    <t>Salud mental: del ECOE al e-ECOE</t>
  </si>
  <si>
    <t>SERGIO IVAN AGUDELO PEREZ</t>
  </si>
  <si>
    <t>Ensayo clínico aleatorizado del efecto del momento de inicio del contacto piel a piel al nacimiento, inmediato comparado con el temprano, en la duración de la lactancia materna en recién nacidos a término</t>
  </si>
  <si>
    <t>Recubrimientos de vidrio biactivo depositados por  sputtering r.f. para aplicaciones biomédicas</t>
  </si>
  <si>
    <t>Prevalencia de tuberculosis latente en pacientes con artritis reumatoide llevados a terapia biotecnologica</t>
  </si>
  <si>
    <t>ESTUDIO IN VITRO E IN VIVO DE CEMENTO ÓSEO ACRÍLICO MEJORADO CON APATITA NATURAL  MODIFICADA, QUITOSANO, ÁCIDO POLI LÁCTICO Y ÓXIDO DE GRAFENO</t>
  </si>
  <si>
    <t>Más Detección Más vida para salvar vidas y reactivar la economía</t>
  </si>
  <si>
    <t>Pustulosis Exantématica generalizada aguda en paciente pediátrico</t>
  </si>
  <si>
    <t>MARIA CECILIA PAREDES IRAGORRI</t>
  </si>
  <si>
    <t>I Simposio de residentes de pediatría de la Universidad de La Sabana Adolescentes del siglo XXI: un reto para el pediatra</t>
  </si>
  <si>
    <t>Impacto Social en la Prevención de Enfermedades Crónicas no transmisibles a partir de una Cultura Nutricional basada en Hábitos Saludables en una Institución Educativa de Bogotá.</t>
  </si>
  <si>
    <t>Moderador. CONVENIO UNISABANA Y BIOMAB</t>
  </si>
  <si>
    <t>FRANCISCO LAMUS LEMUS</t>
  </si>
  <si>
    <t>Rural health for peace in Colombia</t>
  </si>
  <si>
    <t xml:space="preserve">ALIX JESSICA VALDERRAMA </t>
  </si>
  <si>
    <t>Medicamentos Biotecnológicos y Covid-19</t>
  </si>
  <si>
    <t>CLAUDIA MARCELA MORA KARAM</t>
  </si>
  <si>
    <t>Diseño racional, síntesis y evaluación de la actividad anticonvulsivantes de análogos estructurales de isobenzofuranonas presentes en Apium graveolans</t>
  </si>
  <si>
    <t>BRIDGES FOR PAIN RELIEF. Assessing availability and access to controlled medicines</t>
  </si>
  <si>
    <t>Systematic photodocumentation of the upper GI tract</t>
  </si>
  <si>
    <t>Cuidados paliativos y decisiones al final de la vida, en la era COVID -19</t>
  </si>
  <si>
    <t>Pospandemia: tres agendas para la nueva realidad.</t>
  </si>
  <si>
    <t>Estudio de propiedades termoeléctricas en sistemas nanoestructurados: Posibles condiciones para optimizar la eficiencia</t>
  </si>
  <si>
    <t>Webinar internacional: ¿Qué estamos aprendiendo de la pandemia?</t>
  </si>
  <si>
    <t>Análisis Interino de eficacia y seguridad del Ensayo Clínico Aleatorizado del efecto del contacto piel a piel temprano vs inmediato en la duración de la lactancia materna exclusiva en recién nacidos a término sanos</t>
  </si>
  <si>
    <t>Diana Cardenas  Nieto</t>
  </si>
  <si>
    <t>22q11.2 copy number variations in patients with orofacial cleft defects with or without congenital heart desiase</t>
  </si>
  <si>
    <t>HENRY OLIVEROS RODRIGUEZ</t>
  </si>
  <si>
    <t>Predicción del síndrome de apnea obstructiva del sueño moderado y severo basada en medidas antropométricas y síntomas clínicos clínicos en pacientes con sospecha clínica-SECHI</t>
  </si>
  <si>
    <t>Anemia y lupus</t>
  </si>
  <si>
    <t>Que hay de nuevo en el cancer gástrico temprano</t>
  </si>
  <si>
    <t>¿PODEMOS UTILIZAR MALLAS EN TERRITORIO CONTAMINADO?</t>
  </si>
  <si>
    <t>Reporte de Caso: Hipercolesterolemia Familiar</t>
  </si>
  <si>
    <t>La t(15;20) como una posible causa de Acondroplasia</t>
  </si>
  <si>
    <t>Experiencia de una rotación interprofesional y mixta en salud mental</t>
  </si>
  <si>
    <t>Caracterizacion de los Comportamientos de riesgo para la salud en adolescentes  escolarizados del municipio de Tabio, Cundinamarca</t>
  </si>
  <si>
    <t>Causas y consecuencias de automedicación en los niños</t>
  </si>
  <si>
    <t>MARCOS FIDEL CASTILLO ZAMORA</t>
  </si>
  <si>
    <t>Prevalence and Risk Factors for Intraepithelial Injury and Anal HPV in Women With HGISL and Cervical Carcinoma In Situ.</t>
  </si>
  <si>
    <t>REM y DES en patología de colon, Hacia donde vamos?</t>
  </si>
  <si>
    <t>Cutaneous Adverse Drug Reactions in a Third Level Center: An Active Pharmacovigilance Institutional Program in Colombia</t>
  </si>
  <si>
    <t>COMO ACORTAR LA CURVA DE APRENDIZAJE EN HERNIOPLASTÍA LAPAROSCÓPICA</t>
  </si>
  <si>
    <t>Caracterización de una familia colombiana endogámica con Distrofia Miotónica de Steinert</t>
  </si>
  <si>
    <t>Diego Hernán Hoyos Ballesteros</t>
  </si>
  <si>
    <t>Hipercolesterolemia familiar: Reporte de Caso.</t>
  </si>
  <si>
    <t>MARIA CLAUDIA ABAUNZA CHAGIN</t>
  </si>
  <si>
    <t>INMUNOEXPRESION DE RECEPTORES DE ANDROGENOS EN CARCINOMA DE GLÁNDULA MAMARIA TRIPLE NEGATIVO EN UNA POBLACIÓN COLOMBIANA</t>
  </si>
  <si>
    <t>Número de años de exposición al humo de leña y diagnóstico de enfermedad pulmonar obstructiva crónica</t>
  </si>
  <si>
    <t>Cine y Neurociencias</t>
  </si>
  <si>
    <t>Puede la Bionanociencia contribuir a la medicina personalizada</t>
  </si>
  <si>
    <t>Características de automedicación en infección respiratoria aguda</t>
  </si>
  <si>
    <t>Effectiveness of LCI and BLI in the upper GI tract</t>
  </si>
  <si>
    <t>Overview of Pharmacovigilance System in Colombia: Present and Principal Challenges</t>
  </si>
  <si>
    <t>MARIA JOSE MALDONADO CALDERON</t>
  </si>
  <si>
    <t>La automedicación en niños</t>
  </si>
  <si>
    <t>Identificación Endoscópica De Marcas Esofágicas Para Precisa Orientación Radial y Longitudinal y Localización De Lesiones.</t>
  </si>
  <si>
    <t>CAMILO ANTONIO CURREA MANRIQUE</t>
  </si>
  <si>
    <t>Use of Escitalopram Associated with Mastalgia in a Middle-Aged Woman with Generalized Anxiet</t>
  </si>
  <si>
    <t>¿Cómo la fragilidad modifica los desenlaces perioperatorios?</t>
  </si>
  <si>
    <t>Device for assessing and providing quality feedback on thoracic compression during cardiopulmonary resucitation</t>
  </si>
  <si>
    <t>Validez de la utilizacion de cuestionarios clinicos para el diagnostico de la EPOC, revision sistematica y meta analisis de prueba diagnostica</t>
  </si>
  <si>
    <t>El compromiso del umbral reflejo de la tos mecánico detectado con el estesiómetro y telémetro endoscópico laringofaríngeo (LPEER) predice la aspiración silenciosa</t>
  </si>
  <si>
    <t>Validity Wells, Geneva and Pisa Score with Use of Intelligence Artificial for Pulmonary Embolism Diagnosis</t>
  </si>
  <si>
    <t>HENRY HUMBERTO LEON ARIZA</t>
  </si>
  <si>
    <t>Encanto, Esfuerzo, Esperanza, Éxito</t>
  </si>
  <si>
    <t>Libros</t>
  </si>
  <si>
    <t>Nanotecnología basada en nanobiosensores y su aplicación en salud</t>
  </si>
  <si>
    <t>Caracterizacion de los Comportamientos de riesgo para la salud en adolescentes  escolarizados del municipio de Tabio, Colombia</t>
  </si>
  <si>
    <t>Displasia tanatofórica: reporte de caso</t>
  </si>
  <si>
    <t>Aniversario de la Declaración Universal de los Derechos Humanos: ¿más pena que gloria?</t>
  </si>
  <si>
    <t>OLGA ISABEL RESTREPO CASTRO</t>
  </si>
  <si>
    <t>Carga de la enfermedad reumática en Colombia,2015</t>
  </si>
  <si>
    <t>Células Madre en el tratamiento de enfermedades crónicas</t>
  </si>
  <si>
    <t>ESD for early gastric cancer: Eastern vs Western</t>
  </si>
  <si>
    <t>Comportamientos de riesgo para la salud en adolescentes escolarizados del municipio de Tabio, Colombia</t>
  </si>
  <si>
    <t>Braquidactilia: Reporte de caso</t>
  </si>
  <si>
    <t>Propuesta para el diseño y conformación de un área de gestión ética y buen gobierno para el manejo de la plataforma ética en un hospital público de cuarto nivel como el Hospital Militar Central</t>
  </si>
  <si>
    <t>Da Vinci, 500 años después: del humanismo a la humanización.</t>
  </si>
  <si>
    <t>Validación y reproducibilidad del Lung Function Questionnaire para el diagnóstico de la EPOC</t>
  </si>
  <si>
    <t>Diagnóstico y tratamiento del cáncer gástrico</t>
  </si>
  <si>
    <t>Rendimiento Diagnostico De Tres Reglas De Prediccion Clinica Para Embolia Pulmonar</t>
  </si>
  <si>
    <t>Socialización resultados Taller Nacional  de disponibilidad y accesibilidad a opioides, conducente a gestar políticas regionales</t>
  </si>
  <si>
    <t>Carga de la Enfermedad Reumática en Colombia,2015.</t>
  </si>
  <si>
    <t>Fisiopatología, evaluación y clasificación de dolor</t>
  </si>
  <si>
    <t>Percepción en estudiantes de medicina acerca de la terapia electroconvulsiva antes y después de una intervención educativa</t>
  </si>
  <si>
    <t>Fabián Emura. (2019,08,31). Capital Radio. Explica Campaña "Prevenir es curar" 2019</t>
  </si>
  <si>
    <t>"DISPOSITIVO DE AVALIAÇÃO E RETROALIMENTAÇÃO DA QUALIDADE DE COMPRESSÕES TORÁCICAS DURANTE RESSUSCITAÇÃO CARDIOPULMONAR"</t>
  </si>
  <si>
    <t>AULA INVERTIDA Y EVALUACIÓN FORMATIVA EN EL APRENDIZAJE DE CUADRO HEMÁTICO</t>
  </si>
  <si>
    <t>VIVIAN MARCELA GARZON RUBIANO</t>
  </si>
  <si>
    <t>Resistencia Antimicrobiana y Nanotecnología</t>
  </si>
  <si>
    <t>Retos de los programas de medicina del país frente a los lineamientos de procesos de acreditación nacional Vs los establecidos por la WFME</t>
  </si>
  <si>
    <t>Caracterización de Pacientes con Enfisema Pulmonar sin Obstrucción Fija al Flujo de Aire en un centro de Atención Hospitalario en Colombia.</t>
  </si>
  <si>
    <t>JUAN PABLO MANOSALVA ROJAS</t>
  </si>
  <si>
    <t>Drug Interactions Through Active Pharmacovigilance in an Internal Medicine Emergency Service of a Tertiary Care Hospital: A Cross Sectional Study</t>
  </si>
  <si>
    <t>Develop of a Neural Network to Evaluate the Cardiovascular Risk Using Body Composition Data</t>
  </si>
  <si>
    <t>OSCAR ANDRES GAMBOA GARAY</t>
  </si>
  <si>
    <t>Panel para el tratamiento farmacológico para la depresión y para TECAR</t>
  </si>
  <si>
    <t>Impacto de las nuevas tecnologias endoscópicas en el diagnóstico del cáncer gastrointestinal.</t>
  </si>
  <si>
    <t>Fundamentos para generar una propuesta de estructuración de un servicio de bioética clínica</t>
  </si>
  <si>
    <t>Socialización resultados Taller Nacional de disponibilidad de opioides para gestar propuestas regionales</t>
  </si>
  <si>
    <t>“ERAS : Proceso o resultado?”</t>
  </si>
  <si>
    <t>La eutanasia en Sur América y España, una perspectiva con base en la legislación comparada</t>
  </si>
  <si>
    <t>ANA MARIA URIBE HERNANDEZ</t>
  </si>
  <si>
    <t>Simulación de  eventos discretos  para análisis de  costo-utilidad del  programa ASMAIRE  en niños asmáticos</t>
  </si>
  <si>
    <t>Autonomic Nervous System and its Relevance in the Regulation of Heart Rate Recovery Post Exercise</t>
  </si>
  <si>
    <t>Consideraciones bioéticas del estigma de la lepra en Colombia</t>
  </si>
  <si>
    <t>COR-65 (Confusión, Oxigenación SaO2/FiO2=300, FR, PA) como Puntaje Alternativo para la Predicción de Complicaciones en Neumonía.</t>
  </si>
  <si>
    <t>Expresión del biosimilar Reteplasa, una variante del Activador Tisular del Plasminógeno Humano recombinante</t>
  </si>
  <si>
    <t>Percepción en estudiantes de la salud acerca de la Terapia Electroconvulsiva antes y después de una intervención educativa</t>
  </si>
  <si>
    <t>Resultados taller Nacional de disponibilidad de opioides para definición de propuestas  regionales</t>
  </si>
  <si>
    <t>Calidad en cirugía: ¿y el Cirujano que?</t>
  </si>
  <si>
    <t>TATIANA PAOLA PACHECO PAEZ</t>
  </si>
  <si>
    <t>Parkinsonism Associated with Gabapentinoid Drugs: An Observational Post Marketing Study</t>
  </si>
  <si>
    <t>Sequencing Entrustable Professional Activities through a whole-task model for instructional design: An early experience in a Latin-American medical school</t>
  </si>
  <si>
    <t>Prevención de la automedicación para el tratamiento de la infección respiratoria aguda en menores de 5 años. - Resultado de experiencia de investigación en Sabana Centro</t>
  </si>
  <si>
    <t>Tamizaje rutinario para neoplaia intraepitelial anal en pacientes con lesiones de  alto grado o cáncer</t>
  </si>
  <si>
    <t>Taller en Modelos REM/DES</t>
  </si>
  <si>
    <t>Disponibilidad y accesibilidad a medicamentos opioides en Colombia</t>
  </si>
  <si>
    <t>ESD: Eficacia y limitaciones actuales</t>
  </si>
  <si>
    <t>REPORTE DE EQ-5D-3L EN POBLACIÓN SANA, ENFERMOS REUMÁTICOS Y ENFERMOS NO REUMÁTICOS</t>
  </si>
  <si>
    <t>Dor inguinal pós herniorrafia</t>
  </si>
  <si>
    <t>Encuentro Asociación Colombiana de Patología del Tracto Genital Inferior y Colposcopia</t>
  </si>
  <si>
    <t>NOHORA MERCEDES ANGULO CALDERON</t>
  </si>
  <si>
    <t>Patrones visuales determinados por seguimiento ocular en reconocimiento de elementos de tejidos conjuntivos generales utilizando teléfonos inteligentes.</t>
  </si>
  <si>
    <t>ERWIN HERNANDO HERNANDEZ RINCON</t>
  </si>
  <si>
    <t>Building capacities in primary health care community leaders in Colombia</t>
  </si>
  <si>
    <t>LUIS CARLOS DOMINGUEZ TORRES</t>
  </si>
  <si>
    <t>La recuperación posoperatoria acelerada (fast track) disminuye la estancia hospitalaria en cirugía gastrointestinal alta: revisión sistemática de la literatura</t>
  </si>
  <si>
    <t>“HERNIOPLASTIA LAPAROSCÓPICA, POR DONDE EMPIEZO Y COMO ACORTO LA CURVA DE APRENDIZAJE”</t>
  </si>
  <si>
    <t>Evisceración vaginal espontánea en paciente con antecedente de sacroespinocolpopexia: reporte de caso</t>
  </si>
  <si>
    <t>Neuroplasticidad</t>
  </si>
  <si>
    <t>Atención Primaria y Determinantes Sociales en Salud en la formación de recursos humanos en Colombia</t>
  </si>
  <si>
    <t>Adenoma canalicular multifocal del labio superior</t>
  </si>
  <si>
    <t>Hidrocefalia infectada: enfoque y manejo actual</t>
  </si>
  <si>
    <t>PREVALENCIA DE AUTOMEDICACION EN NIÑOS CON ENFERMEDAD RESPIRATORIA AGUDA Y GASTROENTERITIS AGUDA QUE CONSULTAN AL SERVICIO DE URGENCIAS DE LA CLINICA UNIVERSIDAD DE LA SABANA</t>
  </si>
  <si>
    <t>NANCY PATRICIA JARA GUTIERREZ</t>
  </si>
  <si>
    <t>Trascendencia de la realimentación y la evaluación formativa en la enseñanza-aprendizaje de Biociencias</t>
  </si>
  <si>
    <t>Nanotecnología para la medición de microcontaminantes</t>
  </si>
  <si>
    <t>Pedreo Manuel Guillem GLORIA</t>
  </si>
  <si>
    <t>Prototipo de un nanobiosensor electroquímico para la medición de proteína CReactiva en plasma</t>
  </si>
  <si>
    <t>PEDRO JOSE SARMIENTO MEDINA</t>
  </si>
  <si>
    <t>Medicina de familia y cuidado paliativo</t>
  </si>
  <si>
    <t>PREVALENCIA DE LAS ENFERMEDADES REUMATICAS EN COLOMBIA</t>
  </si>
  <si>
    <t>Aprendiendo a vivir sin riesgos en la adolescencia</t>
  </si>
  <si>
    <t>Evidencia sobre el uso de corticoides en el paciente critico</t>
  </si>
  <si>
    <t>“EVALUACION DEL PROFESIONALISMO EN ESTUDIANTES DE MEDICINA UNIVERSIDAD DE LA SABANA”</t>
  </si>
  <si>
    <t>Casos Clínicos Hidrocefalia</t>
  </si>
  <si>
    <t>Trascendencia de la retroalimentacion y la evaluacion formativa en la enseñanza-aprendizaje de biociencias</t>
  </si>
  <si>
    <t>CROSS FIRE: SOSPECHA DE INFECCIÓN DE LA MALLA</t>
  </si>
  <si>
    <t>3er Congreso Latinoamericano de Endocrinología y VII Curso Internacional de Endocrinología</t>
  </si>
  <si>
    <t>Construcción de capacidades en líderes comunitarios en Atención Primaria en Salud en Colombia</t>
  </si>
  <si>
    <t>IGNACIO BRICEÑO BALCAZAR</t>
  </si>
  <si>
    <t>DE CURANDIS HOMINUM MORBIS: TRES RECETAS MÉDICAS DEL SIGLO XVIII EN EL NUEVO REINO DE GRANADA</t>
  </si>
  <si>
    <t>Casos Clínicos Craneosinostosis</t>
  </si>
  <si>
    <t>Objectifying Gait Pattern Analysis for the Diagnosis of Normal Pressure Hydrocephalus</t>
  </si>
  <si>
    <t>Scores de severidad en cuidado critico</t>
  </si>
  <si>
    <t>COCIMIENTO PARA LOS OJOS POR COMPLICACIONES DE LA VIRUELA EN EL VIRREINATO DE LA NUEVA GRANADA EN EL SIGLO XVIII</t>
  </si>
  <si>
    <t>ELGA JOHANNA VARGAS CARREÑO</t>
  </si>
  <si>
    <t>Identificación de melanocitos ungulares por inmunohistoquimica</t>
  </si>
  <si>
    <t>Tumores del tronco encefálico</t>
  </si>
  <si>
    <t>Principios de endoscopia sistemática de tracto GI superior.</t>
  </si>
  <si>
    <t>Manejo endoscópico de obstrucción de vía aérea central</t>
  </si>
  <si>
    <t>Trauma en el paciente adulto mayor</t>
  </si>
  <si>
    <t>Entrevista del Dr. Fabian Emura al Dr. David A. Peura, Profesor Emerito de Medicina Interna</t>
  </si>
  <si>
    <t>Quantification of Colistin Plasma levels in critical patients from Sabana Centro, Colombia Population</t>
  </si>
  <si>
    <t>Fabián Emura.(2018,11,03). La FM (RCN Radio). Explica Campaña "Prevenir es curar" 2018</t>
  </si>
  <si>
    <t>Desarrollo y Validación de una metodología de Cuantificación de niveles plasmáticos de Colistina mediante Cromatografía Líquida de Alta Resolución</t>
  </si>
  <si>
    <t>Obesidad, Efectos Ambientales y Compuestos Químicos</t>
  </si>
  <si>
    <t>Brecha entre nativos e inmigrantes digitales en facultades de medicina: revisión sistemática</t>
  </si>
  <si>
    <t xml:space="preserve"> Então você tem uma infecção de tela...o que fazer?</t>
  </si>
  <si>
    <t>Epidemiology of autoimmune rheumatic diseases in Colombia</t>
  </si>
  <si>
    <t>Ecobroncoscopia lineal EBUS</t>
  </si>
  <si>
    <t>MANEJO DE LA OBSTRUCCIÓN TRAQUEAL GRAVE POR CÁNCER. REPORTE DE CASOS</t>
  </si>
  <si>
    <t>Bioanalytical Methods for Biosimilars: An Approach</t>
  </si>
  <si>
    <t>Tengo que terminar una polipectomía en una cicatriz</t>
  </si>
  <si>
    <t>Tap Test with Closure Pressure Of 0 Cm Of H20 In the Diagnosis Of Normal Pressure Hydrocephalus in the University Hospital Fundación Santa Fe De Bogotá, 2014 - 2018</t>
  </si>
  <si>
    <t>MECHANICAL VENTILATION</t>
  </si>
  <si>
    <t>Libro de revisión o referencia</t>
  </si>
  <si>
    <t>Importancia de los programas domiciliarios en la integración de los niveles de atención en cuidados paliativos</t>
  </si>
  <si>
    <t>Calidad de vida y calidad de vida en salud</t>
  </si>
  <si>
    <t>Hidrocefalia infectada: prevención y manejo</t>
  </si>
  <si>
    <t>JORGE ALBERTO RESTREPO ESCOBAR</t>
  </si>
  <si>
    <t>Aprendizaje Experiencial en Enfermería</t>
  </si>
  <si>
    <t>LUISA FERNANDA RODRIGUEZ CAMPOS</t>
  </si>
  <si>
    <t>II TALLER NACIONAL DE DISPONIBILIDAD Y ACCESIBILIDAD A OPIOIDES</t>
  </si>
  <si>
    <t>Hérnia estrangulada</t>
  </si>
  <si>
    <t>Hernia ventral : seccion de videos editados</t>
  </si>
  <si>
    <t>Valor pronóstico del PPS y PPi en pacientes paliativos oncológicos de un programa de atención domiciliaria en la ciudad de Bogotá D.C.</t>
  </si>
  <si>
    <t>ANA MARIA SANTOS GRANADOS</t>
  </si>
  <si>
    <t>ASPECTOS FARMACOGENETICOS DEL MTX, EN UN GRUPO DE PACIENTES COLOMBIANOS CON ARTRITIS REUMATOIDE</t>
  </si>
  <si>
    <t>“CIERRE IDEAL DE LA PARED ABDOMINAL, ¿Existe un rol de la malla profiláctica?”</t>
  </si>
  <si>
    <t>RENDIMIENTO DIAGNÓSTICO DE LA CITOLOGÍA DEL LAVADO BRONQUIAL EN EL ULTRASONIDO ENDOBRONQUIAL-EBUS LINEAL</t>
  </si>
  <si>
    <t>DISPOSITIVO DE EVALUACIÓN Y RETROALIMENTACIÓN DE CALIDAD DE COMPRESIONES TORÁCICAS DURANTE RESUCITACIÓN CARDIOPULMONAR</t>
  </si>
  <si>
    <t>DIANA PAOLA OBANDO POSADA</t>
  </si>
  <si>
    <t>Tmg y adherencia familiar</t>
  </si>
  <si>
    <t>JUAN CAMILO RUEDA SANCHEZ</t>
  </si>
  <si>
    <t>Panlar-accar recommendations on diagnosis and treatment of chikungunya-related inflammatory arthropathies in latin america</t>
  </si>
  <si>
    <t>La desensibilización del reflejo de la tos mecánico se asocia a edad avanzada, sexo masculino y varias enfermedades subyacentes: un estudio de corte transversal</t>
  </si>
  <si>
    <t>Tratamiento endoscópico de neoplasias digestivas: ¿Cómo lograr los mismos resultados que en Asia?</t>
  </si>
  <si>
    <t>Revisión de la literatura: Torsión aguda de un Leiomioma subseroso. Reporte de caso</t>
  </si>
  <si>
    <t>Validación Clínica del broncoscopio de un solo uso Ambu aScope 4</t>
  </si>
  <si>
    <t>JUAN GUILLERMO ORTIZ MARTINEZ</t>
  </si>
  <si>
    <t>Mortalidad en fracturas de cadera del anciano</t>
  </si>
  <si>
    <t>UTILIDAD DE LA CITOLOGÍA DEL ASPIRADO BRONQUIAL EN LA ECOBRONCOSCOPIA</t>
  </si>
  <si>
    <t>Endoscopía realzada: ¿Está validado su uso en la práctica habitual?</t>
  </si>
  <si>
    <t>CUIDADO PALIATIVO Y OPIOIDES EN COLOMBIA</t>
  </si>
  <si>
    <t>LA DESENSIBILIZACIÓN DEL REFLEJO MECÁNICO DE LA TOS SE ASOCIA A EDAD AVANZADA, SEXO MASCULINO Y VARIAS ENFERMEDADES SUBYACENTES: UN ESTUDIO DE CORTE TRANSVERSAL</t>
  </si>
  <si>
    <t>COMORBILIDADES EN LOS PACIENTES CON ENFERMEDADES REUMATICAS EN COLOMBIA</t>
  </si>
  <si>
    <t>Influence of pathologist experience on EBUS-TBNA overall accuracy: A historical cohort study</t>
  </si>
  <si>
    <t>ATENCIÓN DOMICILIARIA EN CUIDADOS PALIATIVOS</t>
  </si>
  <si>
    <t>Formación investigativa en el semillero de investigación en Neurociencias</t>
  </si>
  <si>
    <t>"RECONSTRUCCIÓN TEMPRANA DE PARED ABDOMINAL"</t>
  </si>
  <si>
    <t>Older age, male sex and several underlying diseases are associated with cough reflex threshold desensitization: a cross-sectional study using a new laryngopharyngeal endoscopic esthesiometer and rangefinder (LPEER)</t>
  </si>
  <si>
    <t>OPILACION Y SUPRESION DE MESTRUOS: UNA RECETA MÉDICA DEL SIGLO XVIII EN EL NUEVO REINO DE GRANADA</t>
  </si>
  <si>
    <t>Sleep disordered breathing and nocturnal hypoxemia are associated with an increased risk of lung cancer</t>
  </si>
  <si>
    <t xml:space="preserve">William Hernando Merchán </t>
  </si>
  <si>
    <t>Aplicación de plasma rico en plaquetas en alopecia androgénica</t>
  </si>
  <si>
    <t>Detection and Characterization of Early Gastric Lesions: How to Apply Japanese Experience in the West</t>
  </si>
  <si>
    <t>Factores determinantes de la exactitud diagnóstica de la ecografía endobronquial (EBUS) en condiciones reales: un estudio de cohort histórica</t>
  </si>
  <si>
    <t>Métodos para la medición de la adherencia a medicamentos modificadores de la enfermedad orales en artritis reumatoide y factores asociados con baja adherencia farmacológica</t>
  </si>
  <si>
    <t>Limitaciones en el acceso a opioides en Colombia</t>
  </si>
  <si>
    <t>Proporción s/k aplicada a la monitoria fetal intraparto reduciendo el tiempo de evaluación cardiotocográfica de 20 a 15 minutos</t>
  </si>
  <si>
    <t>Vega, N. (2018)“NEUMOPERITONEO , TOXINA BOTULINICA Y SEPARACION DE COMPONENTES”. Trabajo presentado en el X Congreso Latinoamericano de Infecciones Quirúrgicas .Surgical Infection Society Latin American SISLA</t>
  </si>
  <si>
    <t>EFFECT OF KDM4A IN THE DIFFERENTIATION OF CARDIOMYOCYTES DERIVED FROM IPSC</t>
  </si>
  <si>
    <t>Resultados del taller de disponibilidad y accesibilidad  de opioides 2018, conducente a identificar barreras de acceso</t>
  </si>
  <si>
    <t>ARE MOBILE APPLICATIONS USEFUL IN THE CONTROL OF DIABETES? A SYSTEMATIC REVIEW</t>
  </si>
  <si>
    <t>La curva de aprendizaje en la ESD</t>
  </si>
  <si>
    <t>Peritonitis generalizada en un embarazo avanzado secundario a una apendicitis perforada: reporte de caso y revisión de la literatura</t>
  </si>
  <si>
    <t>Reivindicación histórica y científica de la Humanae vitae, cincuenta años después.</t>
  </si>
  <si>
    <t>Principios de la endoscopia gastrointestinal superior sistemática.</t>
  </si>
  <si>
    <t>Highlights of Quality in Upper GI Endoscopy</t>
  </si>
  <si>
    <t>Caso Clínico Tumor Neonatal</t>
  </si>
  <si>
    <t>JUAN GABRIEL GARCIA MANRIQUE</t>
  </si>
  <si>
    <t>Validación de la escala "Sleep Apnea Quality of life Index" (Saqli) para la valoración de calidad de vida en Síndrome de Apnea Hipoapnea del sueño en Colombia (segunda fase)</t>
  </si>
  <si>
    <t>Inmunogenicidad  y niveles de medicamentos: perspectiva actual en la practica clínica</t>
  </si>
  <si>
    <t>Evaluación de la exposición a contaminantes ambientales del aire, como desencadenante de apendicitis aguda</t>
  </si>
  <si>
    <t>El papel del médico familiar en el Manejo Interdisciplinario del Dolor</t>
  </si>
  <si>
    <t>Disponibilidad y Accesibilidad de Medicamentos opioides en Colombia- Panorama Cuantitativo Fase I</t>
  </si>
  <si>
    <t>Generación de investigación en salud con datos administrativos</t>
  </si>
  <si>
    <t>VALIDEZ DEL NÚMERO DE AÑOS DE EXPOSICIÓN A BIOMASA PARA EL DIAGNÓSTICO DE EPOC.</t>
  </si>
  <si>
    <t>5o Simposio de Interdisciplinariedad en Bioética: Una mirada bioética a los cuidados paliativos: cultura, humanización y espiritualidad en la atención de enfermos</t>
  </si>
  <si>
    <t>FABIO RODRIGUEZ MORALES</t>
  </si>
  <si>
    <t xml:space="preserve"> Lactancia Materna en el ámbito comunitario</t>
  </si>
  <si>
    <t>Biosimilar un camino a la innovación</t>
  </si>
  <si>
    <t>CARLOS DANIEL ZAPATA AMAYA</t>
  </si>
  <si>
    <t>Estandarización de una metodología para la cuantificación de anti-TNF-alfa mediante el uso de un Nanobiosensor</t>
  </si>
  <si>
    <t>Fabián Emura.(2018,11,02). Emisora Policia Nacional. Explica Campaña "Prevenir es curar" 2018</t>
  </si>
  <si>
    <t>Consideraciones bioéticas sobre atención sanitaria de enfermos terminales pediátricos y sus familias en Colombia</t>
  </si>
  <si>
    <t>CAPACIDAD FUNCIONAL MEDIDA POR HAQ EN LOS PACIENTES CON ENFERMEDADES REUMÁTICAS EN COLOMBIA</t>
  </si>
  <si>
    <t>Recomendaciones para mejorar los cuidados paliativos:White Paper for Global Palliative Care Advocacy</t>
  </si>
  <si>
    <t>Mejorando mi conocimiento de la metaplasia intestinal</t>
  </si>
  <si>
    <t>MARIA INES MALDONADO ARANGO</t>
  </si>
  <si>
    <t>ENFOQUES DE APRENDIZAJE EN ESTUDIANTES DE PREGRADO ROTANTES EN NEUROLOGÍA</t>
  </si>
  <si>
    <t>FACTORES DETERMINANTES DE LA EXACTITUD DIAGNÓSTICA DE LA ECOGRAFÍA ENDOBRONQUIAL (EBUS) EN LA VIDA REAL: UN ESTUDIO DE COHORTE</t>
  </si>
  <si>
    <t>Determining factors of endobronchial ultrasound (EBUS) overall accuracy under real-world conditions: A historical cohort study</t>
  </si>
  <si>
    <t>CUIDADOS PALIATIVOS: UN ASUNTO DE SALUD PÚBLICA</t>
  </si>
  <si>
    <t>Lactancia Materna en la primera hora de vida y mortalidad neonatal</t>
  </si>
  <si>
    <t>VALIDACIÓN Y REPRODUCIBILIDAD DE LA ESCALA COPD-PS PARA EL DIAGNÓSTICO DE EPOC EN COLOMBIA.</t>
  </si>
  <si>
    <t>Ventriculoatrial Shunt as The First Option. Our Experience in the Management of Hydrocephalus In Adults</t>
  </si>
  <si>
    <t>Tumores del tallo</t>
  </si>
  <si>
    <t xml:space="preserve"> Evidencia y epidemiología de los estudios de choque</t>
  </si>
  <si>
    <t>Tendencias Actuales en Educación en Neurología en el pregrado</t>
  </si>
  <si>
    <t>MARIO ANDRES ERNESTO MARTIN PADILLA</t>
  </si>
  <si>
    <t>Resultados del Taller Nacional de Disponibilidad y Accesibilidad a Opioides, celebrado el 11 de mayo de 2018, conducente a identificar barreras de acceso a los medicamentos en cada Departamento.</t>
  </si>
  <si>
    <t>Neuroendoscopia para hidrocefalia y tumores intraventriculares</t>
  </si>
  <si>
    <t>Casos interactivos de hidrocefalia</t>
  </si>
  <si>
    <t>VALIDACIÓN DEL CUESTIONARIO CDQ PARA EL DIAGNÓSTICO DE EPOC</t>
  </si>
  <si>
    <t>CALIDAD DE VIDA EVALUADA POR EQ-5D-3L DE LOS ENFERMOS REUMÁTICOS EN COLOMBIA</t>
  </si>
  <si>
    <t>\Thyroid Homrone Modulate Hypothalamo-pituitary-adrenal axis, effects of hyperthyroidism and hypothyroidism</t>
  </si>
  <si>
    <t>Factores determinantes de la exactitud diagnóstica de la ecografía endobronquial (EBUS) en la vida real: un estudio de cohorte</t>
  </si>
  <si>
    <t>Evidencia actual sobre la producción intelectual</t>
  </si>
  <si>
    <t>Damos vida a los dias</t>
  </si>
  <si>
    <t>Fabián Emura. (2018,11,03). Capital Radio. Explica Campaña "Prevenir es curar" 2018</t>
  </si>
  <si>
    <t>La atención primaria en salud y la salud familiar y la salud comunitaria. Una experiencia desde la academia</t>
  </si>
  <si>
    <t>Nanotecnología, un mundo grande de  oportunidades en salud</t>
  </si>
  <si>
    <t>Aspectos farmacogenéticos del MTX, en un grupo de pacientes colombianos con artritis reumatoide.</t>
  </si>
  <si>
    <t>Sensitisation of the cough reflex in childbearing women to mechanical stimuli: a cross-sectional study</t>
  </si>
  <si>
    <t>Aspectos destacados de la alta calidad en endoscopías del tracto gastrointestinal superior</t>
  </si>
  <si>
    <t>Construcción de entornos saludables en el marco dela atención primaria en salud: el caso de la enseñanza de salud comunitaria en un programa de Medicina</t>
  </si>
  <si>
    <t>Validez de la base exceso como factor pronóstico de mortalidad temprana en pacientes con trauma</t>
  </si>
  <si>
    <t>Consejos prácticos y trucos para mejorar el diagnóstico de lesiones neoplásicas precoces en el estómago bajo luz blanca.</t>
  </si>
  <si>
    <t>Disponibilidad y Accesibilidad de opioides en Colombia</t>
  </si>
  <si>
    <t>“COSTO-EFECTIVIDAD EN CIRUGIA DE HERNIA INGUINAL”</t>
  </si>
  <si>
    <t>Quality indicators in a normal pressure hydrocephalus clinic</t>
  </si>
  <si>
    <t>SERGIO ANDREI CUERVO ESCOBAR</t>
  </si>
  <si>
    <t>FORMACIÓN DE EDUCADORES EN ÉTICA Y BIOÉTICA COMO COMPONENTE TRANSVERSAL EN LA EDUCACIÓN ESCOLAR</t>
  </si>
  <si>
    <t>Investigación en el ámbito hospitalario</t>
  </si>
  <si>
    <t>ANÁLISIS DE PENDIENTES EN LA ESPIROMETRIA: ESTUDIO DE COHORTE EN LA CLINICA UNIVERSIDAD DE LA SABANA.</t>
  </si>
  <si>
    <t>Laryngo-Pharyngeal Endoscopic Esthesiometer and Range-finder - LPEER</t>
  </si>
  <si>
    <t>Cuantificación de Anti TNF-?? en pacientes tratados con adalimumab utilizando un biosensor óptico.</t>
  </si>
  <si>
    <t>Investigación e Innovación Motores del Desarrollo Social</t>
  </si>
  <si>
    <t>Desarrollo de Biosensores</t>
  </si>
  <si>
    <t>MANEJO DE LA OBSTRUCCIÓN TRAQUEAL SEVERA POR CÁNCER, REPORTE DE CASOS</t>
  </si>
  <si>
    <t>Inteligencia artificial en el diagnóstico de malaria complicada</t>
  </si>
  <si>
    <t>Subcutaneous administration at home for symptom management in palliative care</t>
  </si>
  <si>
    <t>Desenlace de craniectomía descompresiva en pacientes con trauma craneoencefálico severo en la Clínica Universidad de la Sabana</t>
  </si>
  <si>
    <t>Conduta Atual na Hérnia Umbilical.</t>
  </si>
  <si>
    <t>Identidad familiar en la enfermedad mental grave. Narrativas familiares para aumentar la comprensión</t>
  </si>
  <si>
    <t>INVESTIGACION EN EL AMBITO HOSPITALARIO</t>
  </si>
  <si>
    <t>Aspectos destacados de la endoscopia digestiva de alta calidad</t>
  </si>
  <si>
    <t>Eutanasia en medios de comunicación en Colombia</t>
  </si>
  <si>
    <t>Evisceración vaginal espontánea en paciente con antecedente de sacroespinocolpopexia: reporte de caso-</t>
  </si>
  <si>
    <t>Detección de lesiones gástricas incipientes: desde la endoscopia de luz blanca hasta las nuevas tecnologías</t>
  </si>
  <si>
    <t>The Laryngo-pharyngeal Esthesiometer Technology Transfer Process</t>
  </si>
  <si>
    <t>DE LA TEORÍA A LA EXPERIENCIA EN UN HOSPITAL DE CUNDINAMARCA.</t>
  </si>
  <si>
    <t>Experiencia de la implementación del Examen Clínico Objetivo Estructurado (ECOE) en estudiantes de pregrado de Salud Mental de la Universidad de La Sabana</t>
  </si>
  <si>
    <t>ESTEFANIA CASTAÑEDA ALVAREZ</t>
  </si>
  <si>
    <t>Observatorio Colombiano de Cuidados paliativos y su impacto</t>
  </si>
  <si>
    <t>Rendimiento diagnostico de cuatro reglas de prediccion clinica para el diagnostico de embolia pulmonar.</t>
  </si>
  <si>
    <t>Características de pacientes ingresados a la unidad de cuidado intensivo neonatal en la Clínica Universidad de la Sabana</t>
  </si>
  <si>
    <t>Prevención de la Espina Bífida</t>
  </si>
  <si>
    <t>Validity CURB 65, BAP 65, DECAF for predicting outcomes in exacerbation of COPD</t>
  </si>
  <si>
    <t>Resultados de cirugía de craneofaringiomas</t>
  </si>
  <si>
    <t>Artificial neural networks to classify the severity for exacerbation acute of chronic obstructive pulmonary disease</t>
  </si>
  <si>
    <t>"De la investigación a la industria". Caso LPEER</t>
  </si>
  <si>
    <t>Resultados del tratamiento de craneofaringiomas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</si>
</sst>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quot;$&quot;\ * #,##0_-;\-&quot;$&quot;\ * #,##0_-;_-&quot;$&quot;\ * &quot;-&quot;_-;_-@_-"/>
    <numFmt numFmtId="165" formatCode="_-* #,##0_-;\-* #,##0_-;_-* &quot;-&quot;_-;_-@_-"/>
    <numFmt numFmtId="166" formatCode="_-* #,##0.00_-;\-* #,##0.00_-;_-* &quot;-&quot;??_-;_-@_-"/>
    <numFmt numFmtId="167" formatCode="&quot;$&quot;\ #,##0"/>
    <numFmt numFmtId="168" formatCode="0.0"/>
    <numFmt numFmtId="169" formatCode="_-* #,##0_-;\-* #,##0_-;_-* &quot;-&quot;??_-;_-@_-"/>
  </numFmts>
  <fonts count="91">
    <font>
      <sz val="11"/>
      <name val="Century Gothic"/>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entury Gothic"/>
      <family val="2"/>
    </font>
    <font>
      <b/>
      <sz val="10"/>
      <name val="Century Gothic"/>
      <family val="2"/>
    </font>
    <font>
      <sz val="10"/>
      <name val="Century Gothic"/>
      <family val="2"/>
    </font>
    <font>
      <b/>
      <vertAlign val="superscript"/>
      <sz val="10"/>
      <name val="Century Gothic"/>
      <family val="2"/>
    </font>
    <font>
      <sz val="8"/>
      <name val="Century Gothic"/>
      <family val="2"/>
    </font>
    <font>
      <b/>
      <sz val="8"/>
      <name val="Century Gothic"/>
      <family val="2"/>
    </font>
    <font>
      <b/>
      <sz val="11"/>
      <name val="Century Gothic"/>
      <family val="2"/>
    </font>
    <font>
      <b/>
      <sz val="11"/>
      <color theme="1"/>
      <name val="Calibri"/>
      <family val="2"/>
      <scheme val="minor"/>
    </font>
    <font>
      <sz val="10"/>
      <name val="Arial"/>
      <family val="2"/>
    </font>
    <font>
      <b/>
      <sz val="11"/>
      <name val="Centhury"/>
    </font>
    <font>
      <u/>
      <sz val="11"/>
      <color theme="10"/>
      <name val="Century Gothic"/>
      <family val="2"/>
    </font>
    <font>
      <u/>
      <sz val="11"/>
      <color theme="11"/>
      <name val="Century Gothic"/>
      <family val="2"/>
    </font>
    <font>
      <sz val="9"/>
      <color indexed="81"/>
      <name val="Tahoma"/>
      <family val="2"/>
    </font>
    <font>
      <sz val="12"/>
      <color theme="1"/>
      <name val="Arial"/>
      <family val="2"/>
    </font>
    <font>
      <sz val="11"/>
      <name val="Calibri"/>
      <family val="2"/>
    </font>
    <font>
      <b/>
      <sz val="9"/>
      <color indexed="81"/>
      <name val="Tahoma"/>
      <family val="2"/>
    </font>
    <font>
      <sz val="11"/>
      <name val="Calibri"/>
      <family val="2"/>
      <scheme val="minor"/>
    </font>
    <font>
      <b/>
      <sz val="11"/>
      <name val="Calibri"/>
      <family val="2"/>
    </font>
    <font>
      <b/>
      <sz val="10"/>
      <name val="Calibri"/>
      <family val="2"/>
    </font>
    <font>
      <sz val="9"/>
      <name val="Calibri"/>
      <family val="2"/>
    </font>
    <font>
      <b/>
      <sz val="11"/>
      <color theme="0"/>
      <name val="Calibri"/>
      <family val="2"/>
    </font>
    <font>
      <sz val="10"/>
      <name val="Calibri"/>
      <family val="2"/>
    </font>
    <font>
      <b/>
      <sz val="12"/>
      <name val="Calibri"/>
      <family val="2"/>
    </font>
    <font>
      <sz val="12"/>
      <name val="Calibri"/>
      <family val="2"/>
    </font>
    <font>
      <b/>
      <sz val="12"/>
      <color theme="0"/>
      <name val="Calibri"/>
      <family val="2"/>
    </font>
    <font>
      <b/>
      <sz val="12"/>
      <color theme="0"/>
      <name val="Calibri"/>
      <family val="2"/>
      <scheme val="minor"/>
    </font>
    <font>
      <sz val="11"/>
      <color theme="1"/>
      <name val="Calibri"/>
      <family val="2"/>
    </font>
    <font>
      <b/>
      <sz val="11"/>
      <color theme="1"/>
      <name val="Calibri"/>
      <family val="2"/>
    </font>
    <font>
      <vertAlign val="superscript"/>
      <sz val="10"/>
      <name val="Century Gothic"/>
      <family val="2"/>
    </font>
    <font>
      <sz val="11"/>
      <color theme="0" tint="-0.34998626667073579"/>
      <name val="Calibri"/>
      <family val="2"/>
    </font>
    <font>
      <sz val="10"/>
      <color theme="0" tint="-0.499984740745262"/>
      <name val="Calibri"/>
      <family val="2"/>
    </font>
    <font>
      <b/>
      <sz val="10"/>
      <color theme="0" tint="-0.499984740745262"/>
      <name val="Calibri"/>
      <family val="2"/>
    </font>
    <font>
      <sz val="11"/>
      <color theme="0" tint="-0.499984740745262"/>
      <name val="Century Gothic"/>
      <family val="2"/>
    </font>
    <font>
      <sz val="11"/>
      <color theme="0" tint="-0.499984740745262"/>
      <name val="Calibri"/>
      <family val="2"/>
    </font>
    <font>
      <sz val="11"/>
      <name val="Century Gothic"/>
      <family val="2"/>
    </font>
    <font>
      <b/>
      <sz val="10"/>
      <color theme="0"/>
      <name val="Century Gothic"/>
      <family val="2"/>
    </font>
    <font>
      <b/>
      <sz val="8"/>
      <color theme="0"/>
      <name val="Century Gothic"/>
      <family val="2"/>
    </font>
    <font>
      <sz val="10"/>
      <color theme="0"/>
      <name val="Century Gothic"/>
      <family val="2"/>
    </font>
    <font>
      <sz val="11"/>
      <color theme="0"/>
      <name val="Century Gothic"/>
      <family val="2"/>
    </font>
    <font>
      <sz val="11"/>
      <color theme="0"/>
      <name val="Calibri"/>
      <family val="2"/>
    </font>
    <font>
      <b/>
      <sz val="11"/>
      <color theme="0"/>
      <name val="Century Gothic"/>
      <family val="2"/>
    </font>
    <font>
      <b/>
      <sz val="12"/>
      <color theme="0" tint="-4.9989318521683403E-2"/>
      <name val="Calibri"/>
      <family val="2"/>
    </font>
    <font>
      <sz val="14"/>
      <name val="Colonna MT"/>
      <family val="5"/>
    </font>
    <font>
      <b/>
      <sz val="14"/>
      <color theme="1"/>
      <name val="Centhury gotic"/>
    </font>
    <font>
      <b/>
      <sz val="12"/>
      <color theme="1"/>
      <name val="Calibri"/>
      <family val="2"/>
      <scheme val="minor"/>
    </font>
    <font>
      <sz val="10"/>
      <color theme="1"/>
      <name val="Calibri"/>
      <family val="2"/>
      <scheme val="minor"/>
    </font>
    <font>
      <i/>
      <sz val="10"/>
      <color theme="0" tint="-0.499984740745262"/>
      <name val="Calibri"/>
      <family val="2"/>
    </font>
    <font>
      <b/>
      <sz val="11"/>
      <color theme="0"/>
      <name val="Calibri Light"/>
      <family val="2"/>
    </font>
    <font>
      <sz val="11"/>
      <name val="Calibri Light"/>
      <family val="2"/>
    </font>
    <font>
      <sz val="11"/>
      <color theme="1"/>
      <name val="Calibri Light"/>
      <family val="2"/>
    </font>
    <font>
      <b/>
      <sz val="11"/>
      <name val="Calibri Light"/>
      <family val="2"/>
    </font>
    <font>
      <sz val="11"/>
      <color rgb="FF7030A0"/>
      <name val="Calibri"/>
      <family val="2"/>
    </font>
    <font>
      <sz val="11"/>
      <color rgb="FF00B050"/>
      <name val="Calibri"/>
      <family val="2"/>
    </font>
    <font>
      <sz val="8"/>
      <name val="Century Gothic"/>
      <family val="2"/>
    </font>
    <font>
      <i/>
      <sz val="10"/>
      <name val="Century Gothic"/>
      <family val="2"/>
    </font>
    <font>
      <i/>
      <sz val="10"/>
      <name val="Calibri"/>
      <family val="2"/>
    </font>
    <font>
      <b/>
      <i/>
      <sz val="11"/>
      <color theme="1"/>
      <name val="Calibri"/>
      <family val="2"/>
    </font>
    <font>
      <i/>
      <sz val="11"/>
      <color theme="1"/>
      <name val="Calibri"/>
      <family val="2"/>
    </font>
    <font>
      <i/>
      <sz val="10"/>
      <color theme="1"/>
      <name val="Century Gothic"/>
      <family val="2"/>
    </font>
    <font>
      <sz val="10"/>
      <color theme="1"/>
      <name val="Calibri"/>
      <family val="2"/>
    </font>
    <font>
      <b/>
      <sz val="10"/>
      <color theme="1"/>
      <name val="Calibri"/>
      <family val="2"/>
    </font>
    <font>
      <b/>
      <sz val="10"/>
      <color theme="1"/>
      <name val="Century Gothic"/>
      <family val="2"/>
    </font>
    <font>
      <b/>
      <vertAlign val="superscript"/>
      <sz val="10"/>
      <color theme="1"/>
      <name val="Century Gothic"/>
      <family val="2"/>
    </font>
    <font>
      <b/>
      <i/>
      <sz val="10"/>
      <name val="Calibri"/>
      <family val="2"/>
    </font>
    <font>
      <sz val="11"/>
      <name val="Century Gothic"/>
      <family val="2"/>
    </font>
    <font>
      <sz val="9"/>
      <color theme="1"/>
      <name val="Calibri"/>
      <family val="2"/>
    </font>
    <font>
      <sz val="11"/>
      <color rgb="FFC00000"/>
      <name val="Calibri"/>
      <family val="2"/>
    </font>
    <font>
      <b/>
      <sz val="10"/>
      <color rgb="FFC00000"/>
      <name val="Century Gothic"/>
      <family val="2"/>
    </font>
    <font>
      <sz val="11"/>
      <color rgb="FFFF0000"/>
      <name val="Calibri"/>
      <family val="2"/>
    </font>
    <font>
      <sz val="10"/>
      <color theme="0" tint="-4.9989318521683403E-2"/>
      <name val="Century Gothic"/>
      <family val="2"/>
    </font>
    <font>
      <sz val="8"/>
      <name val="Calibri"/>
      <family val="2"/>
      <scheme val="minor"/>
    </font>
    <font>
      <sz val="11"/>
      <name val="Segoe UI"/>
      <family val="2"/>
    </font>
    <font>
      <b/>
      <sz val="9"/>
      <name val="Segoe UI"/>
      <family val="2"/>
    </font>
    <font>
      <b/>
      <sz val="10"/>
      <color rgb="FFFF0000"/>
      <name val="Calibri"/>
      <family val="2"/>
    </font>
    <font>
      <sz val="10"/>
      <color rgb="FFFF0000"/>
      <name val="Calibri"/>
      <family val="2"/>
    </font>
    <font>
      <b/>
      <sz val="14"/>
      <name val="Calibri"/>
      <family val="2"/>
    </font>
    <font>
      <sz val="11"/>
      <color theme="0"/>
      <name val="Calibri Light"/>
      <family val="2"/>
    </font>
    <font>
      <sz val="11"/>
      <name val="Century Gothic"/>
      <family val="2"/>
    </font>
    <font>
      <sz val="12"/>
      <name val="Cambria"/>
      <family val="1"/>
    </font>
    <font>
      <sz val="10"/>
      <name val="Century Gothic"/>
      <family val="1"/>
    </font>
    <font>
      <b/>
      <sz val="10"/>
      <color rgb="FFFF0000"/>
      <name val="Century Gothic"/>
      <family val="2"/>
    </font>
    <font>
      <u/>
      <sz val="11"/>
      <color theme="10"/>
      <name val="Calibri"/>
      <family val="2"/>
      <scheme val="minor"/>
    </font>
    <font>
      <sz val="11"/>
      <color rgb="FF000000"/>
      <name val="Calibri"/>
      <family val="2"/>
      <scheme val="minor"/>
    </font>
    <font>
      <i/>
      <sz val="11"/>
      <name val="Calibri"/>
      <family val="2"/>
      <scheme val="minor"/>
    </font>
    <font>
      <b/>
      <sz val="11"/>
      <name val="Calibri"/>
      <family val="2"/>
      <scheme val="minor"/>
    </font>
    <font>
      <sz val="11"/>
      <color theme="1"/>
      <name val="Cambria"/>
      <family val="1"/>
      <scheme val="major"/>
    </font>
  </fonts>
  <fills count="18">
    <fill>
      <patternFill patternType="none"/>
    </fill>
    <fill>
      <patternFill patternType="gray125"/>
    </fill>
    <fill>
      <patternFill patternType="solid">
        <fgColor theme="0"/>
        <bgColor indexed="64"/>
      </patternFill>
    </fill>
    <fill>
      <patternFill patternType="solid">
        <fgColor theme="4" tint="-0.249977111117893"/>
        <bgColor indexed="64"/>
      </patternFill>
    </fill>
    <fill>
      <patternFill patternType="solid">
        <fgColor rgb="FF366092"/>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8" tint="-0.249977111117893"/>
        <bgColor indexed="64"/>
      </patternFill>
    </fill>
    <fill>
      <patternFill patternType="solid">
        <fgColor rgb="FF002060"/>
        <bgColor indexed="64"/>
      </patternFill>
    </fill>
    <fill>
      <patternFill patternType="solid">
        <fgColor theme="5" tint="0.59999389629810485"/>
        <bgColor indexed="64"/>
      </patternFill>
    </fill>
    <fill>
      <patternFill patternType="solid">
        <fgColor rgb="FFFFC000"/>
        <bgColor indexed="64"/>
      </patternFill>
    </fill>
    <fill>
      <patternFill patternType="solid">
        <fgColor rgb="FF7030A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9" tint="0.79998168889431442"/>
        <bgColor indexed="64"/>
      </patternFill>
    </fill>
  </fills>
  <borders count="13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style="medium">
        <color auto="1"/>
      </right>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thin">
        <color auto="1"/>
      </top>
      <bottom/>
      <diagonal/>
    </border>
    <border>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right/>
      <top style="medium">
        <color auto="1"/>
      </top>
      <bottom style="thin">
        <color auto="1"/>
      </bottom>
      <diagonal/>
    </border>
    <border>
      <left/>
      <right/>
      <top style="thin">
        <color auto="1"/>
      </top>
      <bottom style="thin">
        <color auto="1"/>
      </bottom>
      <diagonal/>
    </border>
    <border>
      <left style="medium">
        <color auto="1"/>
      </left>
      <right/>
      <top/>
      <bottom style="thin">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right/>
      <top/>
      <bottom style="medium">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diagonal/>
    </border>
    <border>
      <left style="medium">
        <color auto="1"/>
      </left>
      <right/>
      <top/>
      <bottom/>
      <diagonal/>
    </border>
    <border>
      <left style="thin">
        <color auto="1"/>
      </left>
      <right/>
      <top style="medium">
        <color auto="1"/>
      </top>
      <bottom style="thin">
        <color auto="1"/>
      </bottom>
      <diagonal/>
    </border>
    <border>
      <left style="thin">
        <color auto="1"/>
      </left>
      <right/>
      <top style="thin">
        <color auto="1"/>
      </top>
      <bottom style="thin">
        <color auto="1"/>
      </bottom>
      <diagonal/>
    </border>
    <border>
      <left/>
      <right style="medium">
        <color auto="1"/>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thin">
        <color auto="1"/>
      </right>
      <top style="thin">
        <color auto="1"/>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style="thin">
        <color indexed="64"/>
      </right>
      <top style="thin">
        <color indexed="64"/>
      </top>
      <bottom/>
      <diagonal/>
    </border>
    <border>
      <left style="thin">
        <color auto="1"/>
      </left>
      <right style="medium">
        <color auto="1"/>
      </right>
      <top style="thin">
        <color auto="1"/>
      </top>
      <bottom/>
      <diagonal/>
    </border>
    <border>
      <left style="medium">
        <color indexed="64"/>
      </left>
      <right style="thin">
        <color auto="1"/>
      </right>
      <top/>
      <bottom/>
      <diagonal/>
    </border>
    <border>
      <left style="thin">
        <color auto="1"/>
      </left>
      <right style="thin">
        <color auto="1"/>
      </right>
      <top/>
      <bottom/>
      <diagonal/>
    </border>
    <border>
      <left style="thin">
        <color auto="1"/>
      </left>
      <right/>
      <top/>
      <bottom/>
      <diagonal/>
    </border>
    <border>
      <left style="thin">
        <color auto="1"/>
      </left>
      <right/>
      <top/>
      <bottom style="thin">
        <color auto="1"/>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bottom style="thin">
        <color indexed="64"/>
      </bottom>
      <diagonal/>
    </border>
    <border>
      <left style="medium">
        <color indexed="64"/>
      </left>
      <right style="thin">
        <color auto="1"/>
      </right>
      <top/>
      <bottom style="double">
        <color indexed="64"/>
      </bottom>
      <diagonal/>
    </border>
    <border>
      <left style="thin">
        <color auto="1"/>
      </left>
      <right style="thin">
        <color auto="1"/>
      </right>
      <top style="thin">
        <color auto="1"/>
      </top>
      <bottom style="double">
        <color indexed="64"/>
      </bottom>
      <diagonal/>
    </border>
    <border>
      <left style="thin">
        <color auto="1"/>
      </left>
      <right style="medium">
        <color auto="1"/>
      </right>
      <top style="thin">
        <color auto="1"/>
      </top>
      <bottom style="double">
        <color indexed="64"/>
      </bottom>
      <diagonal/>
    </border>
    <border>
      <left style="medium">
        <color indexed="64"/>
      </left>
      <right style="thin">
        <color auto="1"/>
      </right>
      <top style="double">
        <color indexed="64"/>
      </top>
      <bottom style="thin">
        <color auto="1"/>
      </bottom>
      <diagonal/>
    </border>
    <border>
      <left style="medium">
        <color indexed="64"/>
      </left>
      <right style="thin">
        <color auto="1"/>
      </right>
      <top style="thin">
        <color auto="1"/>
      </top>
      <bottom style="double">
        <color indexed="64"/>
      </bottom>
      <diagonal/>
    </border>
    <border>
      <left style="medium">
        <color indexed="64"/>
      </left>
      <right style="thin">
        <color auto="1"/>
      </right>
      <top style="medium">
        <color indexed="64"/>
      </top>
      <bottom/>
      <diagonal/>
    </border>
    <border>
      <left style="thin">
        <color auto="1"/>
      </left>
      <right/>
      <top style="medium">
        <color indexed="64"/>
      </top>
      <bottom/>
      <diagonal/>
    </border>
    <border>
      <left/>
      <right style="thin">
        <color indexed="64"/>
      </right>
      <top style="medium">
        <color indexed="64"/>
      </top>
      <bottom/>
      <diagonal/>
    </border>
    <border>
      <left style="thin">
        <color auto="1"/>
      </left>
      <right style="thin">
        <color auto="1"/>
      </right>
      <top style="medium">
        <color indexed="64"/>
      </top>
      <bottom/>
      <diagonal/>
    </border>
    <border>
      <left style="thin">
        <color auto="1"/>
      </left>
      <right style="thin">
        <color auto="1"/>
      </right>
      <top style="dashDot">
        <color auto="1"/>
      </top>
      <bottom style="double">
        <color indexed="64"/>
      </bottom>
      <diagonal/>
    </border>
    <border>
      <left style="thin">
        <color auto="1"/>
      </left>
      <right style="medium">
        <color auto="1"/>
      </right>
      <top style="dashDot">
        <color auto="1"/>
      </top>
      <bottom style="double">
        <color indexed="64"/>
      </bottom>
      <diagonal/>
    </border>
    <border>
      <left style="thin">
        <color auto="1"/>
      </left>
      <right style="thin">
        <color auto="1"/>
      </right>
      <top style="double">
        <color indexed="64"/>
      </top>
      <bottom style="dashDot">
        <color auto="1"/>
      </bottom>
      <diagonal/>
    </border>
    <border>
      <left style="thin">
        <color auto="1"/>
      </left>
      <right style="medium">
        <color auto="1"/>
      </right>
      <top style="double">
        <color indexed="64"/>
      </top>
      <bottom style="dashDot">
        <color auto="1"/>
      </bottom>
      <diagonal/>
    </border>
    <border>
      <left style="thin">
        <color indexed="64"/>
      </left>
      <right style="medium">
        <color indexed="64"/>
      </right>
      <top style="medium">
        <color indexed="64"/>
      </top>
      <bottom/>
      <diagonal/>
    </border>
    <border>
      <left/>
      <right style="thin">
        <color auto="1"/>
      </right>
      <top/>
      <bottom/>
      <diagonal/>
    </border>
    <border>
      <left style="thin">
        <color auto="1"/>
      </left>
      <right style="thin">
        <color auto="1"/>
      </right>
      <top style="dashDot">
        <color auto="1"/>
      </top>
      <bottom style="medium">
        <color indexed="64"/>
      </bottom>
      <diagonal/>
    </border>
    <border>
      <left style="thin">
        <color auto="1"/>
      </left>
      <right style="medium">
        <color indexed="64"/>
      </right>
      <top style="dashDot">
        <color auto="1"/>
      </top>
      <bottom style="medium">
        <color indexed="64"/>
      </bottom>
      <diagonal/>
    </border>
    <border>
      <left style="medium">
        <color indexed="64"/>
      </left>
      <right style="thin">
        <color indexed="64"/>
      </right>
      <top style="medium">
        <color indexed="64"/>
      </top>
      <bottom style="dashDotDot">
        <color auto="1"/>
      </bottom>
      <diagonal/>
    </border>
    <border>
      <left style="thin">
        <color indexed="64"/>
      </left>
      <right style="thin">
        <color indexed="64"/>
      </right>
      <top style="medium">
        <color indexed="64"/>
      </top>
      <bottom style="dashDotDot">
        <color auto="1"/>
      </bottom>
      <diagonal/>
    </border>
    <border>
      <left style="thin">
        <color indexed="64"/>
      </left>
      <right style="medium">
        <color indexed="64"/>
      </right>
      <top style="medium">
        <color indexed="64"/>
      </top>
      <bottom style="dashDotDot">
        <color auto="1"/>
      </bottom>
      <diagonal/>
    </border>
    <border>
      <left style="medium">
        <color auto="1"/>
      </left>
      <right style="thin">
        <color auto="1"/>
      </right>
      <top style="dashDotDot">
        <color auto="1"/>
      </top>
      <bottom style="dashDotDot">
        <color auto="1"/>
      </bottom>
      <diagonal/>
    </border>
    <border>
      <left style="thin">
        <color auto="1"/>
      </left>
      <right style="thin">
        <color auto="1"/>
      </right>
      <top style="dashDotDot">
        <color auto="1"/>
      </top>
      <bottom style="dashDotDot">
        <color auto="1"/>
      </bottom>
      <diagonal/>
    </border>
    <border>
      <left style="thin">
        <color auto="1"/>
      </left>
      <right style="medium">
        <color auto="1"/>
      </right>
      <top style="dashDotDot">
        <color auto="1"/>
      </top>
      <bottom style="dashDotDot">
        <color auto="1"/>
      </bottom>
      <diagonal/>
    </border>
    <border>
      <left style="thin">
        <color auto="1"/>
      </left>
      <right/>
      <top style="dashDot">
        <color auto="1"/>
      </top>
      <bottom style="double">
        <color indexed="64"/>
      </bottom>
      <diagonal/>
    </border>
    <border>
      <left style="thin">
        <color auto="1"/>
      </left>
      <right/>
      <top style="double">
        <color indexed="64"/>
      </top>
      <bottom style="dashDot">
        <color auto="1"/>
      </bottom>
      <diagonal/>
    </border>
    <border>
      <left/>
      <right style="thin">
        <color auto="1"/>
      </right>
      <top style="dashDot">
        <color auto="1"/>
      </top>
      <bottom style="double">
        <color indexed="64"/>
      </bottom>
      <diagonal/>
    </border>
    <border>
      <left/>
      <right style="thin">
        <color auto="1"/>
      </right>
      <top style="double">
        <color indexed="64"/>
      </top>
      <bottom style="dashDot">
        <color auto="1"/>
      </bottom>
      <diagonal/>
    </border>
    <border>
      <left style="medium">
        <color indexed="64"/>
      </left>
      <right style="thin">
        <color auto="1"/>
      </right>
      <top style="dashDot">
        <color auto="1"/>
      </top>
      <bottom style="double">
        <color indexed="64"/>
      </bottom>
      <diagonal/>
    </border>
    <border>
      <left style="medium">
        <color indexed="64"/>
      </left>
      <right style="thin">
        <color auto="1"/>
      </right>
      <top style="double">
        <color indexed="64"/>
      </top>
      <bottom style="dashDot">
        <color auto="1"/>
      </bottom>
      <diagonal/>
    </border>
    <border>
      <left style="medium">
        <color indexed="64"/>
      </left>
      <right style="thin">
        <color auto="1"/>
      </right>
      <top/>
      <bottom style="dashDot">
        <color indexed="64"/>
      </bottom>
      <diagonal/>
    </border>
    <border>
      <left style="thin">
        <color auto="1"/>
      </left>
      <right style="thin">
        <color auto="1"/>
      </right>
      <top/>
      <bottom style="dashDot">
        <color auto="1"/>
      </bottom>
      <diagonal/>
    </border>
    <border>
      <left style="thin">
        <color auto="1"/>
      </left>
      <right style="medium">
        <color auto="1"/>
      </right>
      <top/>
      <bottom style="dashDot">
        <color auto="1"/>
      </bottom>
      <diagonal/>
    </border>
    <border>
      <left/>
      <right/>
      <top/>
      <bottom style="dashDot">
        <color indexed="64"/>
      </bottom>
      <diagonal/>
    </border>
    <border>
      <left/>
      <right style="thin">
        <color auto="1"/>
      </right>
      <top/>
      <bottom style="dashDot">
        <color indexed="64"/>
      </bottom>
      <diagonal/>
    </border>
    <border>
      <left style="thin">
        <color auto="1"/>
      </left>
      <right style="thin">
        <color auto="1"/>
      </right>
      <top style="dashDot">
        <color auto="1"/>
      </top>
      <bottom/>
      <diagonal/>
    </border>
    <border>
      <left style="thin">
        <color auto="1"/>
      </left>
      <right/>
      <top style="dashDot">
        <color auto="1"/>
      </top>
      <bottom/>
      <diagonal/>
    </border>
    <border>
      <left style="medium">
        <color indexed="64"/>
      </left>
      <right style="thin">
        <color auto="1"/>
      </right>
      <top style="dashDot">
        <color auto="1"/>
      </top>
      <bottom/>
      <diagonal/>
    </border>
    <border>
      <left style="thin">
        <color auto="1"/>
      </left>
      <right style="medium">
        <color auto="1"/>
      </right>
      <top style="dashDot">
        <color auto="1"/>
      </top>
      <bottom/>
      <diagonal/>
    </border>
    <border>
      <left/>
      <right style="thin">
        <color auto="1"/>
      </right>
      <top style="dashDot">
        <color auto="1"/>
      </top>
      <bottom/>
      <diagonal/>
    </border>
    <border>
      <left style="medium">
        <color auto="1"/>
      </left>
      <right style="thin">
        <color auto="1"/>
      </right>
      <top/>
      <bottom style="medium">
        <color auto="1"/>
      </bottom>
      <diagonal/>
    </border>
    <border>
      <left style="thin">
        <color auto="1"/>
      </left>
      <right/>
      <top style="medium">
        <color indexed="64"/>
      </top>
      <bottom style="medium">
        <color auto="1"/>
      </bottom>
      <diagonal/>
    </border>
    <border>
      <left style="thin">
        <color theme="1" tint="0.499984740745262"/>
      </left>
      <right style="thin">
        <color theme="1" tint="0.499984740745262"/>
      </right>
      <top/>
      <bottom/>
      <diagonal/>
    </border>
    <border>
      <left style="medium">
        <color indexed="64"/>
      </left>
      <right style="thin">
        <color auto="1"/>
      </right>
      <top style="double">
        <color indexed="64"/>
      </top>
      <bottom/>
      <diagonal/>
    </border>
    <border>
      <left style="medium">
        <color indexed="64"/>
      </left>
      <right style="thin">
        <color theme="1" tint="0.499984740745262"/>
      </right>
      <top/>
      <bottom/>
      <diagonal/>
    </border>
    <border>
      <left style="thin">
        <color theme="1" tint="0.499984740745262"/>
      </left>
      <right style="medium">
        <color indexed="64"/>
      </right>
      <top/>
      <bottom/>
      <diagonal/>
    </border>
    <border>
      <left style="medium">
        <color indexed="64"/>
      </left>
      <right style="thin">
        <color indexed="64"/>
      </right>
      <top style="dashDotDot">
        <color auto="1"/>
      </top>
      <bottom style="medium">
        <color indexed="64"/>
      </bottom>
      <diagonal/>
    </border>
    <border>
      <left style="thin">
        <color indexed="64"/>
      </left>
      <right style="thin">
        <color indexed="64"/>
      </right>
      <top style="dashDotDot">
        <color auto="1"/>
      </top>
      <bottom style="medium">
        <color indexed="64"/>
      </bottom>
      <diagonal/>
    </border>
    <border>
      <left style="thin">
        <color indexed="64"/>
      </left>
      <right style="medium">
        <color indexed="64"/>
      </right>
      <top style="dashDotDot">
        <color auto="1"/>
      </top>
      <bottom style="medium">
        <color indexed="64"/>
      </bottom>
      <diagonal/>
    </border>
    <border>
      <left style="medium">
        <color indexed="64"/>
      </left>
      <right style="dotted">
        <color auto="1"/>
      </right>
      <top style="medium">
        <color indexed="64"/>
      </top>
      <bottom/>
      <diagonal/>
    </border>
    <border>
      <left style="dotted">
        <color auto="1"/>
      </left>
      <right style="dotted">
        <color auto="1"/>
      </right>
      <top style="medium">
        <color indexed="64"/>
      </top>
      <bottom/>
      <diagonal/>
    </border>
    <border>
      <left style="dotted">
        <color auto="1"/>
      </left>
      <right/>
      <top style="medium">
        <color indexed="64"/>
      </top>
      <bottom/>
      <diagonal/>
    </border>
    <border>
      <left style="medium">
        <color indexed="64"/>
      </left>
      <right style="thin">
        <color theme="1" tint="0.499984740745262"/>
      </right>
      <top style="double">
        <color indexed="64"/>
      </top>
      <bottom/>
      <diagonal/>
    </border>
    <border>
      <left style="thin">
        <color theme="1" tint="0.499984740745262"/>
      </left>
      <right style="thin">
        <color theme="1" tint="0.499984740745262"/>
      </right>
      <top style="double">
        <color indexed="64"/>
      </top>
      <bottom/>
      <diagonal/>
    </border>
    <border>
      <left style="thin">
        <color theme="1" tint="0.499984740745262"/>
      </left>
      <right style="thin">
        <color theme="1" tint="0.499984740745262"/>
      </right>
      <top style="thin">
        <color indexed="64"/>
      </top>
      <bottom style="double">
        <color indexed="64"/>
      </bottom>
      <diagonal/>
    </border>
    <border>
      <left style="thin">
        <color theme="1" tint="0.499984740745262"/>
      </left>
      <right style="medium">
        <color indexed="64"/>
      </right>
      <top style="double">
        <color indexed="64"/>
      </top>
      <bottom/>
      <diagonal/>
    </border>
    <border>
      <left style="medium">
        <color indexed="64"/>
      </left>
      <right style="thin">
        <color theme="1" tint="0.499984740745262"/>
      </right>
      <top/>
      <bottom style="double">
        <color indexed="64"/>
      </bottom>
      <diagonal/>
    </border>
    <border>
      <left style="thin">
        <color theme="1" tint="0.499984740745262"/>
      </left>
      <right style="thin">
        <color theme="1" tint="0.499984740745262"/>
      </right>
      <top/>
      <bottom style="double">
        <color indexed="64"/>
      </bottom>
      <diagonal/>
    </border>
    <border>
      <left style="thin">
        <color theme="1" tint="0.499984740745262"/>
      </left>
      <right style="medium">
        <color indexed="64"/>
      </right>
      <top/>
      <bottom style="double">
        <color indexed="64"/>
      </bottom>
      <diagonal/>
    </border>
    <border>
      <left style="medium">
        <color indexed="64"/>
      </left>
      <right style="thin">
        <color theme="1" tint="0.499984740745262"/>
      </right>
      <top style="thin">
        <color indexed="64"/>
      </top>
      <bottom style="double">
        <color indexed="64"/>
      </bottom>
      <diagonal/>
    </border>
    <border>
      <left style="thin">
        <color theme="1" tint="0.499984740745262"/>
      </left>
      <right style="medium">
        <color indexed="64"/>
      </right>
      <top style="thin">
        <color indexed="64"/>
      </top>
      <bottom style="double">
        <color indexed="64"/>
      </bottom>
      <diagonal/>
    </border>
    <border>
      <left style="thin">
        <color theme="1" tint="0.499984740745262"/>
      </left>
      <right style="thin">
        <color theme="1" tint="0.499984740745262"/>
      </right>
      <top/>
      <bottom style="thin">
        <color indexed="64"/>
      </bottom>
      <diagonal/>
    </border>
    <border>
      <left style="thin">
        <color theme="1" tint="0.499984740745262"/>
      </left>
      <right style="thin">
        <color theme="1" tint="0.499984740745262"/>
      </right>
      <top style="thin">
        <color indexed="64"/>
      </top>
      <bottom/>
      <diagonal/>
    </border>
    <border>
      <left style="thin">
        <color theme="1" tint="0.499984740745262"/>
      </left>
      <right style="medium">
        <color indexed="64"/>
      </right>
      <top style="thin">
        <color indexed="64"/>
      </top>
      <bottom/>
      <diagonal/>
    </border>
    <border>
      <left style="thin">
        <color theme="1" tint="0.499984740745262"/>
      </left>
      <right/>
      <top style="double">
        <color indexed="64"/>
      </top>
      <bottom/>
      <diagonal/>
    </border>
    <border>
      <left/>
      <right/>
      <top style="thin">
        <color indexed="64"/>
      </top>
      <bottom/>
      <diagonal/>
    </border>
    <border>
      <left/>
      <right style="thin">
        <color theme="1" tint="0.499984740745262"/>
      </right>
      <top style="thin">
        <color indexed="64"/>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double">
        <color indexed="64"/>
      </bottom>
      <diagonal/>
    </border>
    <border>
      <left/>
      <right/>
      <top/>
      <bottom style="thin">
        <color auto="1"/>
      </bottom>
      <diagonal/>
    </border>
    <border>
      <left/>
      <right style="thin">
        <color theme="1" tint="0.499984740745262"/>
      </right>
      <top/>
      <bottom style="thin">
        <color indexed="64"/>
      </bottom>
      <diagonal/>
    </border>
    <border>
      <left style="thin">
        <color theme="1" tint="0.499984740745262"/>
      </left>
      <right style="medium">
        <color indexed="64"/>
      </right>
      <top/>
      <bottom style="thin">
        <color indexed="64"/>
      </bottom>
      <diagonal/>
    </border>
    <border>
      <left/>
      <right style="thin">
        <color theme="1" tint="0.499984740745262"/>
      </right>
      <top style="thin">
        <color indexed="64"/>
      </top>
      <bottom style="double">
        <color indexed="64"/>
      </bottom>
      <diagonal/>
    </border>
    <border>
      <left style="medium">
        <color indexed="64"/>
      </left>
      <right style="thin">
        <color theme="1" tint="0.499984740745262"/>
      </right>
      <top style="thin">
        <color indexed="64"/>
      </top>
      <bottom style="medium">
        <color indexed="64"/>
      </bottom>
      <diagonal/>
    </border>
    <border>
      <left style="thin">
        <color theme="1" tint="0.499984740745262"/>
      </left>
      <right style="thin">
        <color theme="1" tint="0.499984740745262"/>
      </right>
      <top style="thin">
        <color indexed="64"/>
      </top>
      <bottom style="medium">
        <color indexed="64"/>
      </bottom>
      <diagonal/>
    </border>
    <border>
      <left style="thin">
        <color theme="1" tint="0.499984740745262"/>
      </left>
      <right style="medium">
        <color indexed="64"/>
      </right>
      <top style="thin">
        <color indexed="64"/>
      </top>
      <bottom style="medium">
        <color indexed="64"/>
      </bottom>
      <diagonal/>
    </border>
  </borders>
  <cellStyleXfs count="87">
    <xf numFmtId="0" fontId="0" fillId="0" borderId="0"/>
    <xf numFmtId="9" fontId="5" fillId="0" borderId="0" applyFont="0" applyFill="0" applyBorder="0" applyAlignment="0" applyProtection="0"/>
    <xf numFmtId="0" fontId="13" fillId="0" borderId="0"/>
    <xf numFmtId="0" fontId="13" fillId="0" borderId="0"/>
    <xf numFmtId="0" fontId="5" fillId="0" borderId="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43" fontId="5" fillId="0" borderId="0" applyFont="0" applyFill="0" applyBorder="0" applyAlignment="0" applyProtection="0"/>
    <xf numFmtId="43" fontId="18" fillId="0" borderId="0" applyFont="0" applyFill="0" applyBorder="0" applyAlignment="0" applyProtection="0"/>
    <xf numFmtId="164" fontId="39" fillId="0" borderId="0" applyFont="0" applyFill="0" applyBorder="0" applyAlignment="0" applyProtection="0"/>
    <xf numFmtId="0" fontId="5" fillId="0" borderId="0"/>
    <xf numFmtId="0" fontId="5" fillId="0" borderId="0"/>
    <xf numFmtId="165" fontId="5" fillId="0" borderId="0" applyFont="0" applyFill="0" applyBorder="0" applyAlignment="0" applyProtection="0"/>
    <xf numFmtId="0" fontId="4" fillId="0" borderId="0"/>
    <xf numFmtId="0" fontId="3" fillId="0" borderId="0"/>
    <xf numFmtId="0" fontId="2" fillId="0" borderId="0"/>
    <xf numFmtId="165" fontId="69" fillId="0" borderId="0" applyFont="0" applyFill="0" applyBorder="0" applyAlignment="0" applyProtection="0"/>
    <xf numFmtId="164" fontId="5" fillId="0" borderId="0" applyFont="0" applyFill="0" applyBorder="0" applyAlignment="0" applyProtection="0"/>
    <xf numFmtId="0" fontId="5" fillId="0" borderId="0"/>
    <xf numFmtId="166" fontId="82" fillId="0" borderId="0" applyFont="0" applyFill="0" applyBorder="0" applyAlignment="0" applyProtection="0"/>
    <xf numFmtId="0" fontId="86" fillId="0" borderId="0" applyNumberFormat="0" applyFill="0" applyBorder="0" applyAlignment="0" applyProtection="0"/>
  </cellStyleXfs>
  <cellXfs count="908">
    <xf numFmtId="0" fontId="0" fillId="0" borderId="0" xfId="0"/>
    <xf numFmtId="49" fontId="7" fillId="0" borderId="0" xfId="0" applyNumberFormat="1" applyFont="1" applyAlignment="1">
      <alignment vertical="center" wrapText="1"/>
    </xf>
    <xf numFmtId="0" fontId="0" fillId="0" borderId="0" xfId="0" applyAlignment="1">
      <alignment horizontal="center"/>
    </xf>
    <xf numFmtId="0" fontId="5" fillId="0" borderId="0" xfId="4" applyAlignment="1">
      <alignment wrapText="1"/>
    </xf>
    <xf numFmtId="0" fontId="11" fillId="0" borderId="0" xfId="4" applyFont="1" applyAlignment="1">
      <alignment wrapText="1"/>
    </xf>
    <xf numFmtId="0" fontId="5" fillId="0" borderId="0" xfId="4"/>
    <xf numFmtId="0" fontId="0" fillId="0" borderId="0" xfId="0" applyAlignment="1">
      <alignment horizontal="center" vertical="center"/>
    </xf>
    <xf numFmtId="49" fontId="7" fillId="0" borderId="0" xfId="0" applyNumberFormat="1" applyFont="1" applyAlignment="1">
      <alignment horizontal="justify" vertical="center" wrapText="1"/>
    </xf>
    <xf numFmtId="0" fontId="19" fillId="0" borderId="0" xfId="4" applyFont="1"/>
    <xf numFmtId="0" fontId="19" fillId="0" borderId="0" xfId="4" applyFont="1" applyAlignment="1">
      <alignment horizontal="center" vertical="center"/>
    </xf>
    <xf numFmtId="0" fontId="19" fillId="0" borderId="0" xfId="4" applyFont="1" applyAlignment="1">
      <alignment wrapText="1"/>
    </xf>
    <xf numFmtId="0" fontId="19" fillId="0" borderId="1" xfId="0" applyFont="1" applyBorder="1" applyAlignment="1">
      <alignment horizontal="center" vertical="center"/>
    </xf>
    <xf numFmtId="0" fontId="23" fillId="0" borderId="0" xfId="0" applyFont="1" applyAlignment="1">
      <alignment vertical="center" wrapText="1"/>
    </xf>
    <xf numFmtId="0" fontId="29" fillId="4" borderId="9" xfId="4" applyFont="1" applyFill="1" applyBorder="1" applyAlignment="1">
      <alignment horizontal="center" vertical="center" wrapText="1"/>
    </xf>
    <xf numFmtId="0" fontId="28" fillId="0" borderId="0" xfId="4" applyFont="1" applyAlignment="1">
      <alignment vertical="center"/>
    </xf>
    <xf numFmtId="49" fontId="19" fillId="0" borderId="0" xfId="0" applyNumberFormat="1" applyFont="1" applyAlignment="1">
      <alignment horizontal="justify" vertical="center" wrapText="1"/>
    </xf>
    <xf numFmtId="49" fontId="19" fillId="0" borderId="0" xfId="0" applyNumberFormat="1" applyFont="1" applyAlignment="1">
      <alignment horizontal="left" vertical="center"/>
    </xf>
    <xf numFmtId="49" fontId="19" fillId="0" borderId="0" xfId="0" applyNumberFormat="1" applyFont="1" applyAlignment="1">
      <alignment horizontal="center" vertical="center" wrapText="1"/>
    </xf>
    <xf numFmtId="49" fontId="28" fillId="0" borderId="0" xfId="0" applyNumberFormat="1" applyFont="1" applyAlignment="1">
      <alignment horizontal="justify" vertical="center" wrapText="1"/>
    </xf>
    <xf numFmtId="49" fontId="7" fillId="0" borderId="0" xfId="4" applyNumberFormat="1" applyFont="1" applyAlignment="1">
      <alignment horizontal="justify" vertical="center" wrapText="1"/>
    </xf>
    <xf numFmtId="3" fontId="7" fillId="0" borderId="0" xfId="4" applyNumberFormat="1" applyFont="1" applyAlignment="1">
      <alignment horizontal="justify" vertical="center" wrapText="1"/>
    </xf>
    <xf numFmtId="49" fontId="8" fillId="0" borderId="0" xfId="4" applyNumberFormat="1" applyFont="1" applyAlignment="1">
      <alignment vertical="center" wrapText="1"/>
    </xf>
    <xf numFmtId="49" fontId="6" fillId="0" borderId="0" xfId="4" applyNumberFormat="1" applyFont="1" applyAlignment="1">
      <alignment vertical="center" wrapText="1"/>
    </xf>
    <xf numFmtId="49" fontId="6" fillId="0" borderId="37" xfId="4" applyNumberFormat="1" applyFont="1" applyBorder="1" applyAlignment="1">
      <alignment horizontal="justify" vertical="center" wrapText="1"/>
    </xf>
    <xf numFmtId="49" fontId="6" fillId="0" borderId="40" xfId="4" applyNumberFormat="1" applyFont="1" applyBorder="1" applyAlignment="1">
      <alignment horizontal="justify" vertical="center" wrapText="1"/>
    </xf>
    <xf numFmtId="49" fontId="6" fillId="0" borderId="38" xfId="4" applyNumberFormat="1" applyFont="1" applyBorder="1" applyAlignment="1">
      <alignment horizontal="justify" vertical="center" wrapText="1"/>
    </xf>
    <xf numFmtId="49" fontId="22" fillId="0" borderId="2" xfId="0" applyNumberFormat="1" applyFont="1" applyBorder="1" applyAlignment="1">
      <alignment horizontal="justify" vertical="center" wrapText="1"/>
    </xf>
    <xf numFmtId="0" fontId="28" fillId="0" borderId="0" xfId="0" applyFont="1"/>
    <xf numFmtId="0" fontId="28" fillId="0" borderId="0" xfId="4" applyFont="1"/>
    <xf numFmtId="0" fontId="28" fillId="0" borderId="0" xfId="4" applyFont="1" applyAlignment="1">
      <alignment horizontal="center" vertical="center"/>
    </xf>
    <xf numFmtId="0" fontId="28" fillId="0" borderId="0" xfId="4" applyFont="1" applyAlignment="1">
      <alignment wrapText="1"/>
    </xf>
    <xf numFmtId="49" fontId="28" fillId="0" borderId="0" xfId="0" applyNumberFormat="1" applyFont="1" applyAlignment="1">
      <alignment horizontal="left" vertical="center"/>
    </xf>
    <xf numFmtId="49" fontId="28" fillId="0" borderId="0" xfId="0" applyNumberFormat="1" applyFont="1" applyAlignment="1">
      <alignment horizontal="center" vertical="center" wrapText="1"/>
    </xf>
    <xf numFmtId="49" fontId="28" fillId="2" borderId="0" xfId="0" applyNumberFormat="1" applyFont="1" applyFill="1" applyAlignment="1">
      <alignment horizontal="justify" vertical="center" wrapText="1"/>
    </xf>
    <xf numFmtId="49" fontId="28" fillId="2" borderId="0" xfId="0" applyNumberFormat="1" applyFont="1" applyFill="1" applyAlignment="1">
      <alignment horizontal="center" vertical="center" wrapText="1"/>
    </xf>
    <xf numFmtId="49" fontId="7" fillId="0" borderId="0" xfId="0" applyNumberFormat="1" applyFont="1" applyAlignment="1">
      <alignment horizontal="center" vertical="center" wrapText="1"/>
    </xf>
    <xf numFmtId="167" fontId="7" fillId="0" borderId="0" xfId="4" applyNumberFormat="1" applyFont="1" applyAlignment="1">
      <alignment horizontal="right" vertical="center" wrapText="1"/>
    </xf>
    <xf numFmtId="1" fontId="6" fillId="0" borderId="40" xfId="4" applyNumberFormat="1" applyFont="1" applyBorder="1" applyAlignment="1">
      <alignment horizontal="center" vertical="center" wrapText="1"/>
    </xf>
    <xf numFmtId="49" fontId="7" fillId="0" borderId="0" xfId="4" applyNumberFormat="1" applyFont="1" applyAlignment="1">
      <alignment horizontal="center" vertical="center" wrapText="1"/>
    </xf>
    <xf numFmtId="0" fontId="37" fillId="0" borderId="0" xfId="4" applyFont="1" applyAlignment="1">
      <alignment horizontal="left" vertical="center" wrapText="1" indent="4"/>
    </xf>
    <xf numFmtId="0" fontId="37" fillId="0" borderId="0" xfId="4" applyFont="1" applyAlignment="1">
      <alignment horizontal="left" wrapText="1" indent="4"/>
    </xf>
    <xf numFmtId="0" fontId="29" fillId="4" borderId="33" xfId="4" applyFont="1" applyFill="1" applyBorder="1" applyAlignment="1">
      <alignment horizontal="center" vertical="center" wrapText="1"/>
    </xf>
    <xf numFmtId="0" fontId="29" fillId="4" borderId="35" xfId="4" applyFont="1" applyFill="1" applyBorder="1" applyAlignment="1">
      <alignment horizontal="center" vertical="center" wrapText="1"/>
    </xf>
    <xf numFmtId="1" fontId="22" fillId="7" borderId="2" xfId="4" applyNumberFormat="1" applyFont="1" applyFill="1" applyBorder="1" applyAlignment="1">
      <alignment horizontal="center" vertical="center" wrapText="1"/>
    </xf>
    <xf numFmtId="49" fontId="40" fillId="4" borderId="33" xfId="4" applyNumberFormat="1" applyFont="1" applyFill="1" applyBorder="1" applyAlignment="1">
      <alignment horizontal="center" vertical="center" wrapText="1"/>
    </xf>
    <xf numFmtId="49" fontId="41" fillId="7" borderId="28" xfId="4" applyNumberFormat="1" applyFont="1" applyFill="1" applyBorder="1" applyAlignment="1">
      <alignment horizontal="center" vertical="center" wrapText="1"/>
    </xf>
    <xf numFmtId="3" fontId="7" fillId="0" borderId="15" xfId="4" applyNumberFormat="1" applyFont="1" applyBorder="1" applyAlignment="1">
      <alignment horizontal="center" vertical="center" wrapText="1"/>
    </xf>
    <xf numFmtId="164" fontId="7" fillId="0" borderId="40" xfId="75" applyFont="1" applyFill="1" applyBorder="1" applyAlignment="1">
      <alignment horizontal="right" vertical="center" wrapText="1"/>
    </xf>
    <xf numFmtId="164" fontId="7" fillId="0" borderId="15" xfId="75" applyFont="1" applyFill="1" applyBorder="1" applyAlignment="1">
      <alignment horizontal="right" vertical="center" wrapText="1"/>
    </xf>
    <xf numFmtId="1" fontId="6" fillId="7" borderId="17" xfId="4" applyNumberFormat="1" applyFont="1" applyFill="1" applyBorder="1" applyAlignment="1">
      <alignment horizontal="center" vertical="center" wrapText="1"/>
    </xf>
    <xf numFmtId="3" fontId="6" fillId="7" borderId="24" xfId="4" applyNumberFormat="1" applyFont="1" applyFill="1" applyBorder="1" applyAlignment="1">
      <alignment horizontal="center" vertical="center" wrapText="1"/>
    </xf>
    <xf numFmtId="164" fontId="6" fillId="7" borderId="17" xfId="75" applyFont="1" applyFill="1" applyBorder="1" applyAlignment="1">
      <alignment horizontal="right" vertical="center" wrapText="1"/>
    </xf>
    <xf numFmtId="164" fontId="6" fillId="7" borderId="24" xfId="75" applyFont="1" applyFill="1" applyBorder="1" applyAlignment="1">
      <alignment horizontal="right" vertical="center" wrapText="1"/>
    </xf>
    <xf numFmtId="49" fontId="6" fillId="0" borderId="0" xfId="4" applyNumberFormat="1" applyFont="1" applyAlignment="1">
      <alignment horizontal="left" vertical="center" wrapText="1"/>
    </xf>
    <xf numFmtId="0" fontId="19" fillId="0" borderId="0" xfId="4" applyFont="1" applyAlignment="1">
      <alignment horizontal="center"/>
    </xf>
    <xf numFmtId="3" fontId="22" fillId="6" borderId="1" xfId="0" applyNumberFormat="1" applyFont="1" applyFill="1" applyBorder="1" applyAlignment="1">
      <alignment horizontal="center" vertical="center" wrapText="1"/>
    </xf>
    <xf numFmtId="3" fontId="22" fillId="6" borderId="62" xfId="0" applyNumberFormat="1" applyFont="1" applyFill="1" applyBorder="1" applyAlignment="1">
      <alignment horizontal="center" vertical="center" wrapText="1"/>
    </xf>
    <xf numFmtId="3" fontId="22" fillId="6" borderId="6" xfId="0" applyNumberFormat="1" applyFont="1" applyFill="1" applyBorder="1" applyAlignment="1">
      <alignment horizontal="center" vertical="center" wrapText="1"/>
    </xf>
    <xf numFmtId="49" fontId="42" fillId="0" borderId="0" xfId="0" applyNumberFormat="1" applyFont="1" applyAlignment="1">
      <alignment horizontal="center" vertical="center" wrapText="1"/>
    </xf>
    <xf numFmtId="0" fontId="43" fillId="0" borderId="0" xfId="4" applyFont="1" applyAlignment="1">
      <alignment horizontal="center" wrapText="1"/>
    </xf>
    <xf numFmtId="0" fontId="44" fillId="0" borderId="0" xfId="4" applyFont="1" applyAlignment="1">
      <alignment horizontal="center" wrapText="1"/>
    </xf>
    <xf numFmtId="0" fontId="43" fillId="0" borderId="0" xfId="4" applyFont="1" applyAlignment="1">
      <alignment horizontal="center" vertical="center" wrapText="1"/>
    </xf>
    <xf numFmtId="0" fontId="45" fillId="0" borderId="0" xfId="4" applyFont="1" applyAlignment="1">
      <alignment horizontal="center" wrapText="1"/>
    </xf>
    <xf numFmtId="0" fontId="28" fillId="0" borderId="0" xfId="4" applyFont="1" applyAlignment="1">
      <alignment horizontal="center"/>
    </xf>
    <xf numFmtId="49" fontId="46" fillId="0" borderId="0" xfId="0" applyNumberFormat="1" applyFont="1" applyAlignment="1">
      <alignment horizontal="justify" vertical="center" wrapText="1"/>
    </xf>
    <xf numFmtId="1" fontId="19" fillId="0" borderId="70" xfId="4" applyNumberFormat="1" applyFont="1" applyBorder="1" applyAlignment="1">
      <alignment horizontal="center" vertical="center" wrapText="1"/>
    </xf>
    <xf numFmtId="49" fontId="22" fillId="6" borderId="72" xfId="4" applyNumberFormat="1" applyFont="1" applyFill="1" applyBorder="1" applyAlignment="1">
      <alignment horizontal="center" vertical="center" wrapText="1"/>
    </xf>
    <xf numFmtId="1" fontId="19" fillId="6" borderId="72" xfId="4" applyNumberFormat="1" applyFont="1" applyFill="1" applyBorder="1" applyAlignment="1">
      <alignment horizontal="center" vertical="center" wrapText="1"/>
    </xf>
    <xf numFmtId="49" fontId="22" fillId="6" borderId="70" xfId="4" applyNumberFormat="1" applyFont="1" applyFill="1" applyBorder="1" applyAlignment="1">
      <alignment horizontal="center" vertical="center" wrapText="1"/>
    </xf>
    <xf numFmtId="1" fontId="19" fillId="6" borderId="70" xfId="4" applyNumberFormat="1" applyFont="1" applyFill="1" applyBorder="1" applyAlignment="1">
      <alignment horizontal="center" vertical="center" wrapText="1"/>
    </xf>
    <xf numFmtId="49" fontId="22" fillId="0" borderId="72" xfId="4" applyNumberFormat="1" applyFont="1" applyBorder="1" applyAlignment="1">
      <alignment horizontal="center" vertical="center" wrapText="1"/>
    </xf>
    <xf numFmtId="1" fontId="19" fillId="0" borderId="72" xfId="4" applyNumberFormat="1" applyFont="1" applyBorder="1" applyAlignment="1">
      <alignment horizontal="center" vertical="center" wrapText="1"/>
    </xf>
    <xf numFmtId="1" fontId="7" fillId="0" borderId="0" xfId="0" applyNumberFormat="1" applyFont="1" applyAlignment="1">
      <alignment horizontal="justify" vertical="center" wrapText="1"/>
    </xf>
    <xf numFmtId="0" fontId="19" fillId="0" borderId="1" xfId="0" applyFont="1" applyBorder="1" applyAlignment="1">
      <alignment vertical="center"/>
    </xf>
    <xf numFmtId="0" fontId="7" fillId="0" borderId="0" xfId="4" applyFont="1"/>
    <xf numFmtId="0" fontId="48" fillId="0" borderId="0" xfId="4" applyFont="1" applyAlignment="1">
      <alignment vertical="center"/>
    </xf>
    <xf numFmtId="0" fontId="32" fillId="0" borderId="0" xfId="76" applyFont="1" applyAlignment="1">
      <alignment horizontal="center"/>
    </xf>
    <xf numFmtId="0" fontId="12" fillId="0" borderId="0" xfId="77" applyFont="1" applyAlignment="1">
      <alignment horizontal="center"/>
    </xf>
    <xf numFmtId="0" fontId="5" fillId="0" borderId="0" xfId="77"/>
    <xf numFmtId="0" fontId="7" fillId="0" borderId="0" xfId="77" applyFont="1"/>
    <xf numFmtId="0" fontId="49" fillId="0" borderId="0" xfId="77" applyFont="1" applyAlignment="1">
      <alignment horizontal="center"/>
    </xf>
    <xf numFmtId="0" fontId="32" fillId="0" borderId="1" xfId="76" applyFont="1" applyBorder="1" applyAlignment="1">
      <alignment horizontal="center"/>
    </xf>
    <xf numFmtId="3" fontId="19" fillId="0" borderId="0" xfId="76" applyNumberFormat="1" applyFont="1" applyAlignment="1">
      <alignment horizontal="right" indent="1"/>
    </xf>
    <xf numFmtId="0" fontId="19" fillId="0" borderId="0" xfId="76" applyFont="1"/>
    <xf numFmtId="3" fontId="5" fillId="0" borderId="0" xfId="77" applyNumberFormat="1"/>
    <xf numFmtId="168" fontId="6" fillId="8" borderId="22" xfId="77" applyNumberFormat="1" applyFont="1" applyFill="1" applyBorder="1" applyAlignment="1">
      <alignment horizontal="center"/>
    </xf>
    <xf numFmtId="0" fontId="6" fillId="0" borderId="0" xfId="77" applyFont="1"/>
    <xf numFmtId="0" fontId="32" fillId="0" borderId="20" xfId="76" applyFont="1" applyBorder="1" applyAlignment="1">
      <alignment horizontal="right"/>
    </xf>
    <xf numFmtId="3" fontId="22" fillId="0" borderId="36" xfId="73" applyNumberFormat="1" applyFont="1" applyBorder="1" applyAlignment="1">
      <alignment horizontal="right" indent="2"/>
    </xf>
    <xf numFmtId="3" fontId="22" fillId="0" borderId="22" xfId="73" applyNumberFormat="1" applyFont="1" applyBorder="1" applyAlignment="1">
      <alignment horizontal="right" indent="1"/>
    </xf>
    <xf numFmtId="3" fontId="22" fillId="0" borderId="59" xfId="73" applyNumberFormat="1" applyFont="1" applyBorder="1" applyAlignment="1">
      <alignment horizontal="right" indent="2"/>
    </xf>
    <xf numFmtId="3" fontId="22" fillId="0" borderId="59" xfId="73" applyNumberFormat="1" applyFont="1" applyBorder="1" applyAlignment="1">
      <alignment horizontal="right" indent="1"/>
    </xf>
    <xf numFmtId="37" fontId="22" fillId="12" borderId="59" xfId="73" applyNumberFormat="1" applyFont="1" applyFill="1" applyBorder="1" applyAlignment="1">
      <alignment horizontal="right" indent="2"/>
    </xf>
    <xf numFmtId="37" fontId="22" fillId="12" borderId="22" xfId="73" applyNumberFormat="1" applyFont="1" applyFill="1" applyBorder="1" applyAlignment="1">
      <alignment horizontal="right" indent="1"/>
    </xf>
    <xf numFmtId="166" fontId="5" fillId="0" borderId="0" xfId="4" applyNumberFormat="1"/>
    <xf numFmtId="43" fontId="5" fillId="0" borderId="0" xfId="4" applyNumberFormat="1"/>
    <xf numFmtId="0" fontId="50" fillId="0" borderId="0" xfId="4" applyFont="1"/>
    <xf numFmtId="165" fontId="0" fillId="0" borderId="0" xfId="78" applyFont="1"/>
    <xf numFmtId="0" fontId="50" fillId="0" borderId="0" xfId="4" applyFont="1" applyAlignment="1">
      <alignment horizontal="left"/>
    </xf>
    <xf numFmtId="0" fontId="12" fillId="0" borderId="0" xfId="4" applyFont="1" applyAlignment="1">
      <alignment horizontal="right" vertical="center"/>
    </xf>
    <xf numFmtId="165" fontId="11" fillId="0" borderId="0" xfId="78" applyFont="1" applyAlignment="1">
      <alignment vertical="center"/>
    </xf>
    <xf numFmtId="0" fontId="11" fillId="0" borderId="0" xfId="4" applyFont="1" applyAlignment="1">
      <alignment vertical="center"/>
    </xf>
    <xf numFmtId="0" fontId="12" fillId="9" borderId="0" xfId="4" applyFont="1" applyFill="1"/>
    <xf numFmtId="43" fontId="7" fillId="0" borderId="0" xfId="4" applyNumberFormat="1" applyFont="1"/>
    <xf numFmtId="166" fontId="7" fillId="0" borderId="0" xfId="4" applyNumberFormat="1" applyFont="1"/>
    <xf numFmtId="49" fontId="42" fillId="0" borderId="0" xfId="4" applyNumberFormat="1" applyFont="1" applyAlignment="1">
      <alignment horizontal="justify" vertical="center" wrapText="1"/>
    </xf>
    <xf numFmtId="3" fontId="7" fillId="0" borderId="29" xfId="4" applyNumberFormat="1" applyFont="1" applyBorder="1" applyAlignment="1">
      <alignment vertical="center" wrapText="1"/>
    </xf>
    <xf numFmtId="0" fontId="7" fillId="0" borderId="13" xfId="4" applyFont="1" applyBorder="1" applyAlignment="1">
      <alignment horizontal="center" vertical="center" wrapText="1"/>
    </xf>
    <xf numFmtId="0" fontId="7" fillId="0" borderId="19" xfId="4" applyFont="1" applyBorder="1" applyAlignment="1">
      <alignment horizontal="center" vertical="center" wrapText="1"/>
    </xf>
    <xf numFmtId="1" fontId="31" fillId="0" borderId="70" xfId="4" applyNumberFormat="1" applyFont="1" applyBorder="1" applyAlignment="1">
      <alignment horizontal="center" vertical="center" wrapText="1"/>
    </xf>
    <xf numFmtId="1" fontId="31" fillId="6" borderId="72" xfId="4" applyNumberFormat="1" applyFont="1" applyFill="1" applyBorder="1" applyAlignment="1">
      <alignment horizontal="center" vertical="center" wrapText="1"/>
    </xf>
    <xf numFmtId="1" fontId="31" fillId="6" borderId="70" xfId="4" applyNumberFormat="1" applyFont="1" applyFill="1" applyBorder="1" applyAlignment="1">
      <alignment horizontal="center" vertical="center" wrapText="1"/>
    </xf>
    <xf numFmtId="1" fontId="31" fillId="0" borderId="72" xfId="4" applyNumberFormat="1" applyFont="1" applyBorder="1" applyAlignment="1">
      <alignment horizontal="center" vertical="center" wrapText="1"/>
    </xf>
    <xf numFmtId="49" fontId="28" fillId="0" borderId="0" xfId="76" applyNumberFormat="1" applyFont="1" applyAlignment="1">
      <alignment horizontal="justify" vertical="center" wrapText="1"/>
    </xf>
    <xf numFmtId="49" fontId="26" fillId="0" borderId="0" xfId="76" applyNumberFormat="1" applyFont="1" applyAlignment="1">
      <alignment horizontal="justify" vertical="center" wrapText="1"/>
    </xf>
    <xf numFmtId="0" fontId="52" fillId="4" borderId="66" xfId="4" applyFont="1" applyFill="1" applyBorder="1" applyAlignment="1">
      <alignment horizontal="center" vertical="center" wrapText="1"/>
    </xf>
    <xf numFmtId="0" fontId="52" fillId="4" borderId="69" xfId="4" applyFont="1" applyFill="1" applyBorder="1" applyAlignment="1">
      <alignment horizontal="center" vertical="center" wrapText="1"/>
    </xf>
    <xf numFmtId="0" fontId="52" fillId="4" borderId="74" xfId="4" applyFont="1" applyFill="1" applyBorder="1" applyAlignment="1">
      <alignment horizontal="center" vertical="center" wrapText="1"/>
    </xf>
    <xf numFmtId="49" fontId="53" fillId="0" borderId="0" xfId="76" applyNumberFormat="1" applyFont="1" applyAlignment="1">
      <alignment horizontal="justify" vertical="center" wrapText="1"/>
    </xf>
    <xf numFmtId="49" fontId="19" fillId="0" borderId="0" xfId="76" applyNumberFormat="1" applyFont="1" applyAlignment="1">
      <alignment horizontal="justify" vertical="center" wrapText="1"/>
    </xf>
    <xf numFmtId="49" fontId="53" fillId="0" borderId="0" xfId="4" applyNumberFormat="1" applyFont="1" applyAlignment="1">
      <alignment horizontal="justify" vertical="center" wrapText="1"/>
    </xf>
    <xf numFmtId="49" fontId="55" fillId="0" borderId="0" xfId="4" applyNumberFormat="1" applyFont="1" applyAlignment="1">
      <alignment horizontal="left" vertical="center" wrapText="1"/>
    </xf>
    <xf numFmtId="49" fontId="53" fillId="2" borderId="0" xfId="4" applyNumberFormat="1" applyFont="1" applyFill="1" applyAlignment="1">
      <alignment horizontal="justify" vertical="center" wrapText="1"/>
    </xf>
    <xf numFmtId="49" fontId="23" fillId="0" borderId="0" xfId="4" applyNumberFormat="1" applyFont="1" applyAlignment="1">
      <alignment vertical="center" wrapText="1"/>
    </xf>
    <xf numFmtId="49" fontId="23" fillId="0" borderId="0" xfId="4" applyNumberFormat="1" applyFont="1" applyAlignment="1">
      <alignment horizontal="justify" vertical="center" wrapText="1"/>
    </xf>
    <xf numFmtId="49" fontId="26" fillId="0" borderId="0" xfId="4" applyNumberFormat="1" applyFont="1" applyAlignment="1">
      <alignment horizontal="justify" vertical="center" wrapText="1"/>
    </xf>
    <xf numFmtId="49" fontId="7" fillId="0" borderId="0" xfId="4" applyNumberFormat="1" applyFont="1" applyAlignment="1">
      <alignment horizontal="left" vertical="center" wrapText="1"/>
    </xf>
    <xf numFmtId="49" fontId="23" fillId="0" borderId="0" xfId="4" applyNumberFormat="1" applyFont="1" applyAlignment="1">
      <alignment horizontal="left" vertical="center" wrapText="1"/>
    </xf>
    <xf numFmtId="0" fontId="26" fillId="0" borderId="0" xfId="4" applyFont="1" applyAlignment="1">
      <alignment horizontal="left" vertical="center" wrapText="1"/>
    </xf>
    <xf numFmtId="0" fontId="26" fillId="0" borderId="0" xfId="4" applyFont="1" applyAlignment="1">
      <alignment horizontal="left" vertical="center"/>
    </xf>
    <xf numFmtId="49" fontId="21" fillId="0" borderId="0" xfId="4" applyNumberFormat="1" applyFont="1" applyAlignment="1">
      <alignment horizontal="center" vertical="center" wrapText="1"/>
    </xf>
    <xf numFmtId="3" fontId="7" fillId="0" borderId="0" xfId="4" applyNumberFormat="1" applyFont="1" applyAlignment="1">
      <alignment horizontal="center" vertical="center" wrapText="1"/>
    </xf>
    <xf numFmtId="49" fontId="7" fillId="0" borderId="0" xfId="4" applyNumberFormat="1" applyFont="1" applyAlignment="1">
      <alignment horizontal="justify" vertical="center"/>
    </xf>
    <xf numFmtId="49" fontId="7" fillId="0" borderId="33" xfId="4" applyNumberFormat="1" applyFont="1" applyBorder="1" applyAlignment="1">
      <alignment horizontal="justify" vertical="center"/>
    </xf>
    <xf numFmtId="49" fontId="7" fillId="0" borderId="34" xfId="4" applyNumberFormat="1" applyFont="1" applyBorder="1" applyAlignment="1">
      <alignment horizontal="center" vertical="center"/>
    </xf>
    <xf numFmtId="3" fontId="7" fillId="0" borderId="35" xfId="4" applyNumberFormat="1" applyFont="1" applyBorder="1" applyAlignment="1">
      <alignment horizontal="center" vertical="center"/>
    </xf>
    <xf numFmtId="49" fontId="7" fillId="0" borderId="13" xfId="4" applyNumberFormat="1" applyFont="1" applyBorder="1" applyAlignment="1">
      <alignment horizontal="justify" vertical="center"/>
    </xf>
    <xf numFmtId="49" fontId="7" fillId="0" borderId="1" xfId="4" applyNumberFormat="1" applyFont="1" applyBorder="1" applyAlignment="1">
      <alignment horizontal="center" vertical="center"/>
    </xf>
    <xf numFmtId="3" fontId="7" fillId="0" borderId="3" xfId="4" applyNumberFormat="1" applyFont="1" applyBorder="1" applyAlignment="1">
      <alignment horizontal="center" vertical="center"/>
    </xf>
    <xf numFmtId="49" fontId="7" fillId="0" borderId="19" xfId="4" applyNumberFormat="1" applyFont="1" applyBorder="1" applyAlignment="1">
      <alignment horizontal="justify" vertical="center"/>
    </xf>
    <xf numFmtId="49" fontId="7" fillId="0" borderId="2" xfId="4" applyNumberFormat="1" applyFont="1" applyBorder="1" applyAlignment="1">
      <alignment horizontal="center" vertical="center"/>
    </xf>
    <xf numFmtId="3" fontId="7" fillId="0" borderId="4" xfId="4" applyNumberFormat="1" applyFont="1" applyBorder="1" applyAlignment="1">
      <alignment horizontal="center" vertical="center"/>
    </xf>
    <xf numFmtId="0" fontId="6" fillId="0" borderId="3" xfId="77" applyFont="1" applyBorder="1" applyAlignment="1">
      <alignment horizontal="center"/>
    </xf>
    <xf numFmtId="0" fontId="7" fillId="0" borderId="0" xfId="77" applyFont="1" applyAlignment="1">
      <alignment horizontal="center"/>
    </xf>
    <xf numFmtId="0" fontId="56" fillId="0" borderId="31" xfId="76" applyFont="1" applyBorder="1"/>
    <xf numFmtId="3" fontId="56" fillId="0" borderId="1" xfId="73" applyNumberFormat="1" applyFont="1" applyBorder="1" applyAlignment="1">
      <alignment horizontal="right" indent="2"/>
    </xf>
    <xf numFmtId="3" fontId="56" fillId="0" borderId="1" xfId="73" applyNumberFormat="1" applyFont="1" applyBorder="1" applyAlignment="1">
      <alignment horizontal="right" indent="1"/>
    </xf>
    <xf numFmtId="3" fontId="56" fillId="0" borderId="0" xfId="76" applyNumberFormat="1" applyFont="1" applyAlignment="1">
      <alignment horizontal="right" indent="1"/>
    </xf>
    <xf numFmtId="0" fontId="56" fillId="0" borderId="0" xfId="76" applyFont="1"/>
    <xf numFmtId="1" fontId="7" fillId="0" borderId="4" xfId="77" applyNumberFormat="1" applyFont="1" applyBorder="1" applyAlignment="1">
      <alignment horizontal="center"/>
    </xf>
    <xf numFmtId="0" fontId="56" fillId="6" borderId="31" xfId="76" applyFont="1" applyFill="1" applyBorder="1"/>
    <xf numFmtId="3" fontId="56" fillId="6" borderId="1" xfId="73" applyNumberFormat="1" applyFont="1" applyFill="1" applyBorder="1" applyAlignment="1">
      <alignment horizontal="right" indent="2"/>
    </xf>
    <xf numFmtId="3" fontId="56" fillId="6" borderId="1" xfId="73" applyNumberFormat="1" applyFont="1" applyFill="1" applyBorder="1" applyAlignment="1">
      <alignment horizontal="right" indent="1"/>
    </xf>
    <xf numFmtId="1" fontId="7" fillId="0" borderId="24" xfId="77" applyNumberFormat="1" applyFont="1" applyBorder="1" applyAlignment="1">
      <alignment horizontal="center"/>
    </xf>
    <xf numFmtId="0" fontId="6" fillId="0" borderId="52" xfId="77" applyFont="1" applyBorder="1" applyAlignment="1">
      <alignment horizontal="center"/>
    </xf>
    <xf numFmtId="0" fontId="57" fillId="6" borderId="31" xfId="76" applyFont="1" applyFill="1" applyBorder="1" applyAlignment="1">
      <alignment horizontal="left" vertical="center" indent="1"/>
    </xf>
    <xf numFmtId="3" fontId="57" fillId="6" borderId="1" xfId="73" applyNumberFormat="1" applyFont="1" applyFill="1" applyBorder="1" applyAlignment="1">
      <alignment horizontal="right" vertical="center"/>
    </xf>
    <xf numFmtId="3" fontId="19" fillId="0" borderId="0" xfId="76" applyNumberFormat="1" applyFont="1" applyAlignment="1">
      <alignment horizontal="right" vertical="center"/>
    </xf>
    <xf numFmtId="3" fontId="57" fillId="0" borderId="0" xfId="76" applyNumberFormat="1" applyFont="1" applyAlignment="1">
      <alignment horizontal="right" vertical="center"/>
    </xf>
    <xf numFmtId="0" fontId="57" fillId="0" borderId="0" xfId="76" applyFont="1" applyAlignment="1">
      <alignment vertical="center"/>
    </xf>
    <xf numFmtId="0" fontId="5" fillId="0" borderId="0" xfId="77" applyAlignment="1">
      <alignment vertical="center"/>
    </xf>
    <xf numFmtId="168" fontId="6" fillId="8" borderId="22" xfId="77" applyNumberFormat="1" applyFont="1" applyFill="1" applyBorder="1" applyAlignment="1">
      <alignment horizontal="center" vertical="center"/>
    </xf>
    <xf numFmtId="0" fontId="7" fillId="0" borderId="0" xfId="77" applyFont="1" applyAlignment="1">
      <alignment vertical="center"/>
    </xf>
    <xf numFmtId="0" fontId="57" fillId="0" borderId="31" xfId="76" applyFont="1" applyBorder="1" applyAlignment="1">
      <alignment horizontal="left" vertical="center" indent="1"/>
    </xf>
    <xf numFmtId="3" fontId="57" fillId="0" borderId="1" xfId="73" applyNumberFormat="1" applyFont="1" applyBorder="1" applyAlignment="1">
      <alignment horizontal="right" vertical="center"/>
    </xf>
    <xf numFmtId="0" fontId="57" fillId="6" borderId="31" xfId="76" applyFont="1" applyFill="1" applyBorder="1" applyAlignment="1">
      <alignment horizontal="left" vertical="center" wrapText="1" indent="1"/>
    </xf>
    <xf numFmtId="0" fontId="6" fillId="0" borderId="0" xfId="77" applyFont="1" applyAlignment="1">
      <alignment vertical="center"/>
    </xf>
    <xf numFmtId="0" fontId="6" fillId="0" borderId="3" xfId="77" applyFont="1" applyBorder="1" applyAlignment="1">
      <alignment horizontal="center" vertical="center"/>
    </xf>
    <xf numFmtId="0" fontId="2" fillId="0" borderId="0" xfId="81"/>
    <xf numFmtId="3" fontId="7" fillId="0" borderId="34" xfId="4" applyNumberFormat="1" applyFont="1" applyBorder="1" applyAlignment="1">
      <alignment horizontal="center" vertical="center"/>
    </xf>
    <xf numFmtId="3" fontId="7" fillId="0" borderId="1" xfId="4" applyNumberFormat="1" applyFont="1" applyBorder="1" applyAlignment="1">
      <alignment horizontal="center" vertical="center"/>
    </xf>
    <xf numFmtId="3" fontId="7" fillId="0" borderId="2" xfId="4" applyNumberFormat="1" applyFont="1" applyBorder="1" applyAlignment="1">
      <alignment horizontal="center" vertical="center"/>
    </xf>
    <xf numFmtId="49" fontId="45" fillId="4" borderId="39" xfId="4" applyNumberFormat="1" applyFont="1" applyFill="1" applyBorder="1" applyAlignment="1">
      <alignment horizontal="center" vertical="center" wrapText="1"/>
    </xf>
    <xf numFmtId="49" fontId="45" fillId="4" borderId="51" xfId="4" applyNumberFormat="1" applyFont="1" applyFill="1" applyBorder="1" applyAlignment="1">
      <alignment horizontal="center" vertical="center" wrapText="1"/>
    </xf>
    <xf numFmtId="49" fontId="45" fillId="4" borderId="11" xfId="4" applyNumberFormat="1" applyFont="1" applyFill="1" applyBorder="1" applyAlignment="1">
      <alignment horizontal="center" vertical="center" wrapText="1"/>
    </xf>
    <xf numFmtId="49" fontId="45" fillId="4" borderId="52" xfId="4" applyNumberFormat="1" applyFont="1" applyFill="1" applyBorder="1" applyAlignment="1">
      <alignment horizontal="center" vertical="center" wrapText="1"/>
    </xf>
    <xf numFmtId="49" fontId="45" fillId="4" borderId="48" xfId="4" applyNumberFormat="1" applyFont="1" applyFill="1" applyBorder="1" applyAlignment="1">
      <alignment horizontal="center" vertical="center" wrapText="1"/>
    </xf>
    <xf numFmtId="49" fontId="45" fillId="4" borderId="4" xfId="4" applyNumberFormat="1" applyFont="1" applyFill="1" applyBorder="1" applyAlignment="1">
      <alignment horizontal="center" vertical="center" wrapText="1"/>
    </xf>
    <xf numFmtId="49" fontId="45" fillId="4" borderId="17" xfId="4" applyNumberFormat="1" applyFont="1" applyFill="1" applyBorder="1" applyAlignment="1">
      <alignment horizontal="center" vertical="center" wrapText="1"/>
    </xf>
    <xf numFmtId="49" fontId="45" fillId="4" borderId="58" xfId="4" applyNumberFormat="1" applyFont="1" applyFill="1" applyBorder="1" applyAlignment="1">
      <alignment horizontal="center" vertical="center" wrapText="1"/>
    </xf>
    <xf numFmtId="49" fontId="45" fillId="4" borderId="24" xfId="4" applyNumberFormat="1" applyFont="1" applyFill="1" applyBorder="1" applyAlignment="1">
      <alignment horizontal="center" vertical="center" wrapText="1"/>
    </xf>
    <xf numFmtId="49" fontId="7" fillId="0" borderId="2" xfId="4" applyNumberFormat="1" applyFont="1" applyBorder="1" applyAlignment="1">
      <alignment horizontal="center" vertical="center" wrapText="1"/>
    </xf>
    <xf numFmtId="0" fontId="35" fillId="0" borderId="0" xfId="4" applyFont="1" applyAlignment="1">
      <alignment wrapText="1"/>
    </xf>
    <xf numFmtId="49" fontId="28" fillId="2" borderId="0" xfId="4" applyNumberFormat="1" applyFont="1" applyFill="1" applyAlignment="1">
      <alignment horizontal="justify" vertical="center" wrapText="1"/>
    </xf>
    <xf numFmtId="49" fontId="7" fillId="0" borderId="0" xfId="4" applyNumberFormat="1" applyFont="1" applyAlignment="1">
      <alignment horizontal="left" vertical="center"/>
    </xf>
    <xf numFmtId="49" fontId="23" fillId="0" borderId="0" xfId="4" applyNumberFormat="1" applyFont="1" applyAlignment="1">
      <alignment horizontal="left" vertical="center"/>
    </xf>
    <xf numFmtId="49" fontId="23" fillId="0" borderId="37" xfId="4" applyNumberFormat="1" applyFont="1" applyBorder="1" applyAlignment="1">
      <alignment horizontal="left" vertical="center"/>
    </xf>
    <xf numFmtId="49" fontId="23" fillId="0" borderId="40" xfId="4" applyNumberFormat="1" applyFont="1" applyBorder="1" applyAlignment="1">
      <alignment horizontal="left" vertical="center"/>
    </xf>
    <xf numFmtId="49" fontId="23" fillId="0" borderId="38" xfId="4" applyNumberFormat="1" applyFont="1" applyBorder="1" applyAlignment="1">
      <alignment horizontal="left" vertical="center"/>
    </xf>
    <xf numFmtId="49" fontId="22" fillId="0" borderId="13" xfId="0" applyNumberFormat="1" applyFont="1" applyBorder="1" applyAlignment="1">
      <alignment horizontal="justify" vertical="center" wrapText="1"/>
    </xf>
    <xf numFmtId="49" fontId="22" fillId="0" borderId="19" xfId="0" applyNumberFormat="1" applyFont="1" applyBorder="1" applyAlignment="1">
      <alignment horizontal="justify" vertical="center" wrapText="1"/>
    </xf>
    <xf numFmtId="3" fontId="22" fillId="0" borderId="1" xfId="0" applyNumberFormat="1" applyFont="1" applyBorder="1" applyAlignment="1">
      <alignment horizontal="center" vertical="center" wrapText="1"/>
    </xf>
    <xf numFmtId="49" fontId="59" fillId="0" borderId="0" xfId="0" applyNumberFormat="1" applyFont="1" applyAlignment="1">
      <alignment horizontal="justify" vertical="center" wrapText="1"/>
    </xf>
    <xf numFmtId="0" fontId="60" fillId="0" borderId="0" xfId="4" applyFont="1" applyAlignment="1">
      <alignment wrapText="1"/>
    </xf>
    <xf numFmtId="49" fontId="61" fillId="0" borderId="0" xfId="0" applyNumberFormat="1" applyFont="1" applyAlignment="1">
      <alignment horizontal="left" vertical="top" indent="4"/>
    </xf>
    <xf numFmtId="49" fontId="62" fillId="0" borderId="0" xfId="0" applyNumberFormat="1" applyFont="1" applyAlignment="1">
      <alignment horizontal="left" vertical="top" indent="4"/>
    </xf>
    <xf numFmtId="49" fontId="61" fillId="0" borderId="0" xfId="0" applyNumberFormat="1" applyFont="1" applyAlignment="1">
      <alignment horizontal="left" vertical="top" wrapText="1" indent="4"/>
    </xf>
    <xf numFmtId="49" fontId="63" fillId="0" borderId="0" xfId="0" applyNumberFormat="1" applyFont="1" applyAlignment="1">
      <alignment horizontal="left" vertical="center" wrapText="1" indent="4"/>
    </xf>
    <xf numFmtId="49" fontId="22" fillId="0" borderId="33" xfId="0" applyNumberFormat="1" applyFont="1" applyBorder="1" applyAlignment="1">
      <alignment horizontal="justify" vertical="center" wrapText="1"/>
    </xf>
    <xf numFmtId="0" fontId="66" fillId="0" borderId="0" xfId="4" applyFont="1" applyAlignment="1">
      <alignment wrapText="1"/>
    </xf>
    <xf numFmtId="9" fontId="23" fillId="0" borderId="0" xfId="1" applyFont="1" applyAlignment="1">
      <alignment vertical="center" wrapText="1"/>
    </xf>
    <xf numFmtId="0" fontId="70" fillId="6" borderId="1" xfId="2" applyFont="1" applyFill="1" applyBorder="1" applyAlignment="1">
      <alignment horizontal="center" vertical="center" wrapText="1"/>
    </xf>
    <xf numFmtId="0" fontId="31" fillId="0" borderId="0" xfId="4" applyFont="1" applyAlignment="1">
      <alignment horizontal="center"/>
    </xf>
    <xf numFmtId="0" fontId="70" fillId="0" borderId="1" xfId="0" applyFont="1" applyBorder="1" applyAlignment="1">
      <alignment horizontal="center" vertical="center"/>
    </xf>
    <xf numFmtId="0" fontId="70" fillId="0" borderId="13" xfId="4" applyFont="1" applyBorder="1" applyAlignment="1">
      <alignment horizontal="center"/>
    </xf>
    <xf numFmtId="0" fontId="70" fillId="0" borderId="1" xfId="1" applyNumberFormat="1" applyFont="1" applyBorder="1" applyAlignment="1">
      <alignment horizontal="center" wrapText="1"/>
    </xf>
    <xf numFmtId="0" fontId="19" fillId="0" borderId="31" xfId="0" applyFont="1" applyBorder="1" applyAlignment="1">
      <alignment horizontal="center" vertical="center"/>
    </xf>
    <xf numFmtId="49" fontId="29" fillId="4" borderId="60" xfId="0" applyNumberFormat="1" applyFont="1" applyFill="1" applyBorder="1" applyAlignment="1">
      <alignment horizontal="center" vertical="center" wrapText="1"/>
    </xf>
    <xf numFmtId="49" fontId="29" fillId="4" borderId="6" xfId="0" applyNumberFormat="1" applyFont="1" applyFill="1" applyBorder="1" applyAlignment="1">
      <alignment horizontal="center" vertical="center" wrapText="1"/>
    </xf>
    <xf numFmtId="49" fontId="29" fillId="4" borderId="56" xfId="0" applyNumberFormat="1" applyFont="1" applyFill="1" applyBorder="1" applyAlignment="1">
      <alignment horizontal="center" vertical="center" wrapText="1"/>
    </xf>
    <xf numFmtId="0" fontId="26" fillId="0" borderId="0" xfId="4" applyFont="1" applyAlignment="1">
      <alignment wrapText="1"/>
    </xf>
    <xf numFmtId="1" fontId="73" fillId="0" borderId="0" xfId="4" applyNumberFormat="1" applyFont="1" applyAlignment="1">
      <alignment horizontal="center" wrapText="1"/>
    </xf>
    <xf numFmtId="0" fontId="19" fillId="0" borderId="0" xfId="4" applyFont="1" applyAlignment="1">
      <alignment horizontal="center" wrapText="1"/>
    </xf>
    <xf numFmtId="49" fontId="29" fillId="3" borderId="28" xfId="4" applyNumberFormat="1" applyFont="1" applyFill="1" applyBorder="1" applyAlignment="1">
      <alignment horizontal="center" vertical="center" wrapText="1"/>
    </xf>
    <xf numFmtId="1" fontId="19" fillId="0" borderId="85" xfId="4" applyNumberFormat="1" applyFont="1" applyBorder="1" applyAlignment="1">
      <alignment horizontal="center" vertical="center" wrapText="1"/>
    </xf>
    <xf numFmtId="1" fontId="19" fillId="0" borderId="88" xfId="4" applyNumberFormat="1" applyFont="1" applyBorder="1" applyAlignment="1">
      <alignment horizontal="center" vertical="center" wrapText="1"/>
    </xf>
    <xf numFmtId="1" fontId="22" fillId="0" borderId="71" xfId="4" applyNumberFormat="1" applyFont="1" applyBorder="1" applyAlignment="1">
      <alignment horizontal="center" vertical="center" wrapText="1"/>
    </xf>
    <xf numFmtId="1" fontId="19" fillId="6" borderId="89" xfId="4" applyNumberFormat="1" applyFont="1" applyFill="1" applyBorder="1" applyAlignment="1">
      <alignment horizontal="center" vertical="center" wrapText="1"/>
    </xf>
    <xf numFmtId="1" fontId="22" fillId="6" borderId="73" xfId="4" applyNumberFormat="1" applyFont="1" applyFill="1" applyBorder="1" applyAlignment="1">
      <alignment horizontal="center" vertical="center" wrapText="1"/>
    </xf>
    <xf numFmtId="1" fontId="19" fillId="6" borderId="88" xfId="4" applyNumberFormat="1" applyFont="1" applyFill="1" applyBorder="1" applyAlignment="1">
      <alignment horizontal="center" vertical="center" wrapText="1"/>
    </xf>
    <xf numFmtId="1" fontId="22" fillId="6" borderId="71" xfId="4" applyNumberFormat="1" applyFont="1" applyFill="1" applyBorder="1" applyAlignment="1">
      <alignment horizontal="center" vertical="center" wrapText="1"/>
    </xf>
    <xf numFmtId="1" fontId="19" fillId="0" borderId="89" xfId="4" applyNumberFormat="1" applyFont="1" applyBorder="1" applyAlignment="1">
      <alignment horizontal="center" vertical="center" wrapText="1"/>
    </xf>
    <xf numFmtId="1" fontId="22" fillId="0" borderId="73" xfId="4" applyNumberFormat="1" applyFont="1" applyBorder="1" applyAlignment="1">
      <alignment horizontal="center" vertical="center" wrapText="1"/>
    </xf>
    <xf numFmtId="1" fontId="31" fillId="6" borderId="89" xfId="4" applyNumberFormat="1" applyFont="1" applyFill="1" applyBorder="1" applyAlignment="1">
      <alignment horizontal="center" vertical="center" wrapText="1"/>
    </xf>
    <xf numFmtId="1" fontId="31" fillId="6" borderId="88" xfId="4" applyNumberFormat="1" applyFont="1" applyFill="1" applyBorder="1" applyAlignment="1">
      <alignment horizontal="center" vertical="center" wrapText="1"/>
    </xf>
    <xf numFmtId="1" fontId="31" fillId="0" borderId="89" xfId="4" applyNumberFormat="1" applyFont="1" applyBorder="1" applyAlignment="1">
      <alignment horizontal="center" vertical="center" wrapText="1"/>
    </xf>
    <xf numFmtId="3" fontId="31" fillId="0" borderId="88" xfId="1" applyNumberFormat="1" applyFont="1" applyFill="1" applyBorder="1" applyAlignment="1">
      <alignment horizontal="center" vertical="center" wrapText="1"/>
    </xf>
    <xf numFmtId="1" fontId="31" fillId="0" borderId="71" xfId="4" applyNumberFormat="1" applyFont="1" applyBorder="1" applyAlignment="1">
      <alignment horizontal="center" vertical="center" wrapText="1"/>
    </xf>
    <xf numFmtId="1" fontId="31" fillId="6" borderId="73" xfId="4" applyNumberFormat="1" applyFont="1" applyFill="1" applyBorder="1" applyAlignment="1">
      <alignment horizontal="center" vertical="center" wrapText="1"/>
    </xf>
    <xf numFmtId="1" fontId="31" fillId="6" borderId="71" xfId="4" applyNumberFormat="1" applyFont="1" applyFill="1" applyBorder="1" applyAlignment="1">
      <alignment horizontal="center" vertical="center" wrapText="1"/>
    </xf>
    <xf numFmtId="1" fontId="31" fillId="0" borderId="73" xfId="4" applyNumberFormat="1" applyFont="1" applyBorder="1" applyAlignment="1">
      <alignment horizontal="center" vertical="center" wrapText="1"/>
    </xf>
    <xf numFmtId="1" fontId="31" fillId="0" borderId="70" xfId="4" applyNumberFormat="1" applyFont="1" applyBorder="1" applyAlignment="1">
      <alignment horizontal="center" vertical="center"/>
    </xf>
    <xf numFmtId="1" fontId="31" fillId="0" borderId="84" xfId="4" applyNumberFormat="1" applyFont="1" applyBorder="1" applyAlignment="1">
      <alignment horizontal="center" vertical="center"/>
    </xf>
    <xf numFmtId="1" fontId="31" fillId="6" borderId="72" xfId="4" applyNumberFormat="1" applyFont="1" applyFill="1" applyBorder="1" applyAlignment="1">
      <alignment horizontal="center" vertical="center"/>
    </xf>
    <xf numFmtId="1" fontId="31" fillId="6" borderId="85" xfId="4" applyNumberFormat="1" applyFont="1" applyFill="1" applyBorder="1" applyAlignment="1">
      <alignment horizontal="center" vertical="center"/>
    </xf>
    <xf numFmtId="1" fontId="31" fillId="6" borderId="70" xfId="4" applyNumberFormat="1" applyFont="1" applyFill="1" applyBorder="1" applyAlignment="1">
      <alignment horizontal="center" vertical="center"/>
    </xf>
    <xf numFmtId="1" fontId="31" fillId="6" borderId="84" xfId="4" applyNumberFormat="1" applyFont="1" applyFill="1" applyBorder="1" applyAlignment="1">
      <alignment horizontal="center" vertical="center"/>
    </xf>
    <xf numFmtId="1" fontId="31" fillId="0" borderId="72" xfId="4" applyNumberFormat="1" applyFont="1" applyBorder="1" applyAlignment="1">
      <alignment horizontal="center" vertical="center"/>
    </xf>
    <xf numFmtId="1" fontId="31" fillId="0" borderId="85" xfId="4" applyNumberFormat="1" applyFont="1" applyBorder="1" applyAlignment="1">
      <alignment horizontal="center" vertical="center"/>
    </xf>
    <xf numFmtId="49" fontId="28" fillId="0" borderId="0" xfId="4" applyNumberFormat="1" applyFont="1" applyAlignment="1">
      <alignment horizontal="justify" vertical="center" wrapText="1"/>
    </xf>
    <xf numFmtId="0" fontId="5" fillId="0" borderId="0" xfId="76"/>
    <xf numFmtId="0" fontId="5" fillId="0" borderId="0" xfId="76" applyAlignment="1">
      <alignment wrapText="1"/>
    </xf>
    <xf numFmtId="0" fontId="5" fillId="0" borderId="0" xfId="76" applyAlignment="1">
      <alignment horizontal="center"/>
    </xf>
    <xf numFmtId="0" fontId="5" fillId="0" borderId="0" xfId="76" applyAlignment="1">
      <alignment horizontal="center" vertical="center" wrapText="1"/>
    </xf>
    <xf numFmtId="0" fontId="28" fillId="0" borderId="0" xfId="76" applyFont="1"/>
    <xf numFmtId="49" fontId="27" fillId="0" borderId="0" xfId="76" applyNumberFormat="1" applyFont="1" applyAlignment="1">
      <alignment vertical="center" wrapText="1"/>
    </xf>
    <xf numFmtId="0" fontId="45" fillId="11" borderId="67" xfId="76" applyFont="1" applyFill="1" applyBorder="1" applyAlignment="1">
      <alignment horizontal="center" vertical="center" wrapText="1"/>
    </xf>
    <xf numFmtId="49" fontId="7" fillId="0" borderId="0" xfId="4" applyNumberFormat="1" applyFont="1" applyAlignment="1">
      <alignment vertical="center" wrapText="1"/>
    </xf>
    <xf numFmtId="49" fontId="45" fillId="4" borderId="19" xfId="4" applyNumberFormat="1" applyFont="1" applyFill="1" applyBorder="1" applyAlignment="1">
      <alignment horizontal="center" vertical="center" wrapText="1"/>
    </xf>
    <xf numFmtId="49" fontId="45" fillId="4" borderId="2" xfId="4" applyNumberFormat="1" applyFont="1" applyFill="1" applyBorder="1" applyAlignment="1">
      <alignment horizontal="center" vertical="center" wrapText="1"/>
    </xf>
    <xf numFmtId="0" fontId="72" fillId="0" borderId="0" xfId="4" applyFont="1" applyAlignment="1">
      <alignment horizontal="center" vertical="center"/>
    </xf>
    <xf numFmtId="49" fontId="7" fillId="0" borderId="90" xfId="4" applyNumberFormat="1" applyFont="1" applyBorder="1" applyAlignment="1">
      <alignment horizontal="left" vertical="center" indent="1"/>
    </xf>
    <xf numFmtId="49" fontId="7" fillId="0" borderId="91" xfId="4" applyNumberFormat="1" applyFont="1" applyBorder="1" applyAlignment="1">
      <alignment horizontal="center" vertical="center"/>
    </xf>
    <xf numFmtId="3" fontId="7" fillId="0" borderId="92" xfId="4" applyNumberFormat="1" applyFont="1" applyBorder="1" applyAlignment="1">
      <alignment horizontal="center" vertical="center"/>
    </xf>
    <xf numFmtId="3" fontId="7" fillId="0" borderId="90" xfId="4" applyNumberFormat="1" applyFont="1" applyBorder="1" applyAlignment="1">
      <alignment horizontal="center" vertical="center"/>
    </xf>
    <xf numFmtId="3" fontId="7" fillId="0" borderId="93" xfId="4" applyNumberFormat="1" applyFont="1" applyBorder="1" applyAlignment="1">
      <alignment horizontal="center" vertical="center"/>
    </xf>
    <xf numFmtId="3" fontId="7" fillId="0" borderId="94" xfId="4" applyNumberFormat="1" applyFont="1" applyBorder="1" applyAlignment="1">
      <alignment horizontal="center" vertical="center"/>
    </xf>
    <xf numFmtId="49" fontId="8" fillId="0" borderId="0" xfId="4" applyNumberFormat="1" applyFont="1" applyAlignment="1">
      <alignment wrapText="1"/>
    </xf>
    <xf numFmtId="1" fontId="40" fillId="7" borderId="20" xfId="4" applyNumberFormat="1" applyFont="1" applyFill="1" applyBorder="1" applyAlignment="1">
      <alignment horizontal="center" vertical="center" wrapText="1"/>
    </xf>
    <xf numFmtId="3" fontId="40" fillId="7" borderId="21" xfId="4" applyNumberFormat="1" applyFont="1" applyFill="1" applyBorder="1" applyAlignment="1">
      <alignment horizontal="center" vertical="center" wrapText="1"/>
    </xf>
    <xf numFmtId="164" fontId="7" fillId="0" borderId="40" xfId="83" applyFont="1" applyFill="1" applyBorder="1" applyAlignment="1">
      <alignment horizontal="right" vertical="center" wrapText="1"/>
    </xf>
    <xf numFmtId="164" fontId="7" fillId="0" borderId="15" xfId="83" applyFont="1" applyFill="1" applyBorder="1" applyAlignment="1">
      <alignment horizontal="right" vertical="center" wrapText="1"/>
    </xf>
    <xf numFmtId="49" fontId="74" fillId="2" borderId="0" xfId="4" applyNumberFormat="1" applyFont="1" applyFill="1" applyAlignment="1">
      <alignment horizontal="justify" vertical="center" wrapText="1"/>
    </xf>
    <xf numFmtId="49" fontId="74" fillId="2" borderId="0" xfId="4" applyNumberFormat="1" applyFont="1" applyFill="1" applyAlignment="1">
      <alignment vertical="center" wrapText="1"/>
    </xf>
    <xf numFmtId="49" fontId="75" fillId="0" borderId="0" xfId="4" applyNumberFormat="1" applyFont="1" applyAlignment="1">
      <alignment horizontal="justify" vertical="center" wrapText="1"/>
    </xf>
    <xf numFmtId="0" fontId="75" fillId="0" borderId="1" xfId="4" applyFont="1" applyBorder="1" applyAlignment="1">
      <alignment horizontal="center" vertical="center" wrapText="1"/>
    </xf>
    <xf numFmtId="49" fontId="22" fillId="0" borderId="95" xfId="4" applyNumberFormat="1" applyFont="1" applyBorder="1" applyAlignment="1">
      <alignment horizontal="center" vertical="center" wrapText="1"/>
    </xf>
    <xf numFmtId="1" fontId="19" fillId="0" borderId="95" xfId="4" applyNumberFormat="1" applyFont="1" applyBorder="1" applyAlignment="1">
      <alignment horizontal="center" vertical="center" wrapText="1"/>
    </xf>
    <xf numFmtId="1" fontId="19" fillId="0" borderId="96" xfId="4" applyNumberFormat="1" applyFont="1" applyBorder="1" applyAlignment="1">
      <alignment horizontal="center" vertical="center" wrapText="1"/>
    </xf>
    <xf numFmtId="1" fontId="19" fillId="0" borderId="97" xfId="4" applyNumberFormat="1" applyFont="1" applyBorder="1" applyAlignment="1">
      <alignment horizontal="center" vertical="center" wrapText="1"/>
    </xf>
    <xf numFmtId="1" fontId="31" fillId="0" borderId="95" xfId="4" applyNumberFormat="1" applyFont="1" applyBorder="1" applyAlignment="1">
      <alignment horizontal="center" vertical="center" wrapText="1"/>
    </xf>
    <xf numFmtId="1" fontId="22" fillId="0" borderId="98" xfId="4" applyNumberFormat="1" applyFont="1" applyBorder="1" applyAlignment="1">
      <alignment horizontal="center" vertical="center" wrapText="1"/>
    </xf>
    <xf numFmtId="1" fontId="31" fillId="0" borderId="97" xfId="4" applyNumberFormat="1" applyFont="1" applyBorder="1" applyAlignment="1">
      <alignment horizontal="center" vertical="center" wrapText="1"/>
    </xf>
    <xf numFmtId="1" fontId="31" fillId="0" borderId="98" xfId="4" applyNumberFormat="1" applyFont="1" applyBorder="1" applyAlignment="1">
      <alignment horizontal="center" vertical="center" wrapText="1"/>
    </xf>
    <xf numFmtId="49" fontId="28" fillId="0" borderId="0" xfId="76" applyNumberFormat="1" applyFont="1" applyAlignment="1">
      <alignment vertical="center" wrapText="1"/>
    </xf>
    <xf numFmtId="0" fontId="27" fillId="0" borderId="0" xfId="76" applyFont="1"/>
    <xf numFmtId="0" fontId="27" fillId="0" borderId="0" xfId="76" applyFont="1" applyAlignment="1">
      <alignment vertical="center" wrapText="1"/>
    </xf>
    <xf numFmtId="0" fontId="71" fillId="0" borderId="0" xfId="76" applyFont="1" applyAlignment="1">
      <alignment vertical="center" wrapText="1"/>
    </xf>
    <xf numFmtId="49" fontId="7" fillId="0" borderId="78" xfId="4" applyNumberFormat="1" applyFont="1" applyBorder="1" applyAlignment="1">
      <alignment horizontal="justify" vertical="center"/>
    </xf>
    <xf numFmtId="0" fontId="19" fillId="0" borderId="79" xfId="76" applyFont="1" applyBorder="1" applyAlignment="1">
      <alignment horizontal="center" vertical="center" wrapText="1"/>
    </xf>
    <xf numFmtId="0" fontId="7" fillId="0" borderId="80" xfId="4" applyFont="1" applyBorder="1" applyAlignment="1">
      <alignment horizontal="center" vertical="center"/>
    </xf>
    <xf numFmtId="0" fontId="19" fillId="0" borderId="0" xfId="76" applyFont="1" applyAlignment="1">
      <alignment vertical="center" wrapText="1"/>
    </xf>
    <xf numFmtId="0" fontId="71" fillId="0" borderId="0" xfId="76" applyFont="1"/>
    <xf numFmtId="0" fontId="19" fillId="16" borderId="82" xfId="76" applyFont="1" applyFill="1" applyBorder="1" applyAlignment="1">
      <alignment horizontal="center" vertical="center"/>
    </xf>
    <xf numFmtId="0" fontId="7" fillId="16" borderId="83" xfId="4" applyFont="1" applyFill="1" applyBorder="1" applyAlignment="1">
      <alignment horizontal="center" vertical="center"/>
    </xf>
    <xf numFmtId="49" fontId="7" fillId="0" borderId="81" xfId="4" applyNumberFormat="1" applyFont="1" applyBorder="1" applyAlignment="1">
      <alignment horizontal="justify" vertical="center"/>
    </xf>
    <xf numFmtId="0" fontId="19" fillId="0" borderId="82" xfId="76" applyFont="1" applyBorder="1" applyAlignment="1">
      <alignment horizontal="center" vertical="center" wrapText="1"/>
    </xf>
    <xf numFmtId="0" fontId="7" fillId="0" borderId="83" xfId="4" applyFont="1" applyBorder="1" applyAlignment="1">
      <alignment horizontal="center" vertical="center"/>
    </xf>
    <xf numFmtId="0" fontId="38" fillId="0" borderId="0" xfId="76" applyFont="1" applyAlignment="1">
      <alignment horizontal="left" indent="3"/>
    </xf>
    <xf numFmtId="0" fontId="35" fillId="0" borderId="0" xfId="76" applyFont="1" applyAlignment="1">
      <alignment horizontal="left" vertical="center" indent="3"/>
    </xf>
    <xf numFmtId="0" fontId="22" fillId="0" borderId="17" xfId="76" applyFont="1" applyBorder="1" applyAlignment="1">
      <alignment horizontal="center"/>
    </xf>
    <xf numFmtId="0" fontId="19" fillId="0" borderId="13" xfId="76" applyFont="1" applyBorder="1" applyAlignment="1">
      <alignment horizontal="justify" vertical="center" wrapText="1"/>
    </xf>
    <xf numFmtId="0" fontId="19" fillId="0" borderId="3" xfId="76" applyFont="1" applyBorder="1" applyAlignment="1">
      <alignment horizontal="center" vertical="center" wrapText="1"/>
    </xf>
    <xf numFmtId="0" fontId="34" fillId="0" borderId="0" xfId="76" applyFont="1" applyAlignment="1">
      <alignment horizontal="right" vertical="center" wrapText="1" indent="1"/>
    </xf>
    <xf numFmtId="0" fontId="19" fillId="0" borderId="13" xfId="76" applyFont="1" applyBorder="1" applyAlignment="1">
      <alignment horizontal="center" vertical="center" wrapText="1"/>
    </xf>
    <xf numFmtId="0" fontId="19" fillId="0" borderId="1" xfId="76" applyFont="1" applyBorder="1" applyAlignment="1">
      <alignment horizontal="center" vertical="center" wrapText="1"/>
    </xf>
    <xf numFmtId="0" fontId="19" fillId="6" borderId="13" xfId="76" applyFont="1" applyFill="1" applyBorder="1" applyAlignment="1">
      <alignment vertical="center" wrapText="1"/>
    </xf>
    <xf numFmtId="0" fontId="19" fillId="6" borderId="3" xfId="76" applyFont="1" applyFill="1" applyBorder="1" applyAlignment="1">
      <alignment horizontal="center" vertical="center" wrapText="1"/>
    </xf>
    <xf numFmtId="0" fontId="25" fillId="5" borderId="20" xfId="76" applyFont="1" applyFill="1" applyBorder="1"/>
    <xf numFmtId="0" fontId="25" fillId="5" borderId="10" xfId="76" applyFont="1" applyFill="1" applyBorder="1" applyAlignment="1">
      <alignment horizontal="center"/>
    </xf>
    <xf numFmtId="0" fontId="34" fillId="0" borderId="0" xfId="76" applyFont="1" applyAlignment="1">
      <alignment horizontal="right" indent="1"/>
    </xf>
    <xf numFmtId="0" fontId="26" fillId="0" borderId="0" xfId="76" applyFont="1" applyAlignment="1">
      <alignment vertical="center" wrapText="1"/>
    </xf>
    <xf numFmtId="0" fontId="9" fillId="0" borderId="0" xfId="76" applyFont="1" applyAlignment="1">
      <alignment vertical="center" wrapText="1"/>
    </xf>
    <xf numFmtId="0" fontId="5" fillId="2" borderId="0" xfId="76" applyFill="1"/>
    <xf numFmtId="1" fontId="55" fillId="0" borderId="45" xfId="76" applyNumberFormat="1" applyFont="1" applyBorder="1" applyAlignment="1">
      <alignment horizontal="center" vertical="center" wrapText="1"/>
    </xf>
    <xf numFmtId="3" fontId="53" fillId="0" borderId="40" xfId="76" applyNumberFormat="1" applyFont="1" applyBorder="1" applyAlignment="1">
      <alignment horizontal="center" vertical="center" wrapText="1"/>
    </xf>
    <xf numFmtId="49" fontId="52" fillId="4" borderId="48" xfId="76" applyNumberFormat="1" applyFont="1" applyFill="1" applyBorder="1" applyAlignment="1">
      <alignment horizontal="center" vertical="center" wrapText="1"/>
    </xf>
    <xf numFmtId="49" fontId="52" fillId="4" borderId="2" xfId="76" applyNumberFormat="1" applyFont="1" applyFill="1" applyBorder="1" applyAlignment="1">
      <alignment horizontal="center" vertical="center" wrapText="1"/>
    </xf>
    <xf numFmtId="49" fontId="52" fillId="4" borderId="4" xfId="76" applyNumberFormat="1" applyFont="1" applyFill="1" applyBorder="1" applyAlignment="1">
      <alignment horizontal="center" vertical="center" wrapText="1"/>
    </xf>
    <xf numFmtId="0" fontId="53" fillId="0" borderId="7" xfId="82" applyNumberFormat="1" applyFont="1" applyBorder="1" applyAlignment="1">
      <alignment horizontal="center" vertical="center" wrapText="1"/>
    </xf>
    <xf numFmtId="0" fontId="53" fillId="0" borderId="6" xfId="76" applyFont="1" applyBorder="1" applyAlignment="1">
      <alignment horizontal="center" vertical="center" wrapText="1"/>
    </xf>
    <xf numFmtId="0" fontId="53" fillId="0" borderId="50" xfId="76" applyFont="1" applyBorder="1" applyAlignment="1">
      <alignment horizontal="center" vertical="center" wrapText="1"/>
    </xf>
    <xf numFmtId="9" fontId="29" fillId="4" borderId="1" xfId="1" applyFont="1" applyFill="1" applyBorder="1" applyAlignment="1">
      <alignment horizontal="center" vertical="center" wrapText="1"/>
    </xf>
    <xf numFmtId="9" fontId="29" fillId="4" borderId="3" xfId="1" applyFont="1" applyFill="1" applyBorder="1" applyAlignment="1">
      <alignment horizontal="center" vertical="center" wrapText="1"/>
    </xf>
    <xf numFmtId="49" fontId="29" fillId="4" borderId="28" xfId="0" applyNumberFormat="1" applyFont="1" applyFill="1" applyBorder="1" applyAlignment="1">
      <alignment horizontal="center" vertical="center" wrapText="1"/>
    </xf>
    <xf numFmtId="0" fontId="29" fillId="4" borderId="56" xfId="4" applyFont="1" applyFill="1" applyBorder="1" applyAlignment="1">
      <alignment horizontal="center" vertical="center" wrapText="1"/>
    </xf>
    <xf numFmtId="49" fontId="27" fillId="0" borderId="0" xfId="4" applyNumberFormat="1" applyFont="1" applyAlignment="1">
      <alignment horizontal="center" vertical="center" wrapText="1"/>
    </xf>
    <xf numFmtId="3" fontId="7" fillId="0" borderId="91" xfId="4" applyNumberFormat="1" applyFont="1" applyBorder="1" applyAlignment="1">
      <alignment horizontal="center" vertical="center"/>
    </xf>
    <xf numFmtId="49" fontId="32" fillId="0" borderId="0" xfId="0" applyNumberFormat="1" applyFont="1" applyAlignment="1">
      <alignment horizontal="left" vertical="top" indent="4"/>
    </xf>
    <xf numFmtId="0" fontId="65" fillId="0" borderId="0" xfId="4" applyFont="1" applyAlignment="1">
      <alignment wrapText="1"/>
    </xf>
    <xf numFmtId="49" fontId="26" fillId="0" borderId="0" xfId="0" applyNumberFormat="1" applyFont="1" applyAlignment="1">
      <alignment horizontal="justify" vertical="center" wrapText="1"/>
    </xf>
    <xf numFmtId="49" fontId="14" fillId="0" borderId="0" xfId="4" applyNumberFormat="1" applyFont="1" applyAlignment="1">
      <alignment horizontal="center" vertical="center" wrapText="1"/>
    </xf>
    <xf numFmtId="0" fontId="24" fillId="0" borderId="13" xfId="2" applyFont="1" applyBorder="1" applyAlignment="1">
      <alignment horizontal="center" vertical="center" wrapText="1"/>
    </xf>
    <xf numFmtId="0" fontId="70" fillId="0" borderId="1" xfId="78" applyNumberFormat="1" applyFont="1" applyBorder="1" applyAlignment="1">
      <alignment horizontal="center" vertical="center" wrapText="1"/>
    </xf>
    <xf numFmtId="0" fontId="77" fillId="0" borderId="0" xfId="0" applyFont="1" applyAlignment="1">
      <alignment vertical="center" wrapText="1"/>
    </xf>
    <xf numFmtId="3" fontId="19" fillId="0" borderId="1" xfId="0" applyNumberFormat="1" applyFont="1" applyBorder="1" applyAlignment="1">
      <alignment horizontal="center" vertical="center" wrapText="1"/>
    </xf>
    <xf numFmtId="1" fontId="19" fillId="17" borderId="87" xfId="4" applyNumberFormat="1" applyFont="1" applyFill="1" applyBorder="1" applyAlignment="1">
      <alignment horizontal="center" vertical="center" wrapText="1"/>
    </xf>
    <xf numFmtId="1" fontId="19" fillId="17" borderId="86" xfId="4" applyNumberFormat="1" applyFont="1" applyFill="1" applyBorder="1" applyAlignment="1">
      <alignment horizontal="center" vertical="center" wrapText="1"/>
    </xf>
    <xf numFmtId="1" fontId="19" fillId="17" borderId="99" xfId="4" applyNumberFormat="1" applyFont="1" applyFill="1" applyBorder="1" applyAlignment="1">
      <alignment horizontal="center" vertical="center" wrapText="1"/>
    </xf>
    <xf numFmtId="1" fontId="19" fillId="17" borderId="72" xfId="1" applyNumberFormat="1" applyFont="1" applyFill="1" applyBorder="1" applyAlignment="1">
      <alignment horizontal="center" vertical="center" wrapText="1"/>
    </xf>
    <xf numFmtId="10" fontId="19" fillId="17" borderId="72" xfId="1" applyNumberFormat="1" applyFont="1" applyFill="1" applyBorder="1" applyAlignment="1">
      <alignment horizontal="center" vertical="center" wrapText="1"/>
    </xf>
    <xf numFmtId="1" fontId="19" fillId="17" borderId="70" xfId="1" applyNumberFormat="1" applyFont="1" applyFill="1" applyBorder="1" applyAlignment="1">
      <alignment horizontal="center" vertical="center" wrapText="1"/>
    </xf>
    <xf numFmtId="10" fontId="19" fillId="17" borderId="70" xfId="1" applyNumberFormat="1" applyFont="1" applyFill="1" applyBorder="1" applyAlignment="1">
      <alignment horizontal="center" vertical="center" wrapText="1"/>
    </xf>
    <xf numFmtId="1" fontId="19" fillId="17" borderId="95" xfId="1" applyNumberFormat="1" applyFont="1" applyFill="1" applyBorder="1" applyAlignment="1">
      <alignment horizontal="center" vertical="center" wrapText="1"/>
    </xf>
    <xf numFmtId="10" fontId="19" fillId="17" borderId="95" xfId="1" applyNumberFormat="1" applyFont="1" applyFill="1" applyBorder="1" applyAlignment="1">
      <alignment horizontal="center" vertical="center" wrapText="1"/>
    </xf>
    <xf numFmtId="1" fontId="19" fillId="17" borderId="85" xfId="1" applyNumberFormat="1" applyFont="1" applyFill="1" applyBorder="1" applyAlignment="1">
      <alignment horizontal="center" vertical="center" wrapText="1"/>
    </xf>
    <xf numFmtId="1" fontId="19" fillId="17" borderId="84" xfId="1" applyNumberFormat="1" applyFont="1" applyFill="1" applyBorder="1" applyAlignment="1">
      <alignment horizontal="center" vertical="center" wrapText="1"/>
    </xf>
    <xf numFmtId="1" fontId="19" fillId="17" borderId="96" xfId="1" applyNumberFormat="1" applyFont="1" applyFill="1" applyBorder="1" applyAlignment="1">
      <alignment horizontal="center" vertical="center" wrapText="1"/>
    </xf>
    <xf numFmtId="49" fontId="27" fillId="0" borderId="0" xfId="76" applyNumberFormat="1" applyFont="1" applyAlignment="1">
      <alignment horizontal="center" vertical="center" wrapText="1"/>
    </xf>
    <xf numFmtId="3" fontId="7" fillId="0" borderId="0" xfId="4" applyNumberFormat="1" applyFont="1" applyAlignment="1">
      <alignment vertical="center" wrapText="1"/>
    </xf>
    <xf numFmtId="0" fontId="7" fillId="0" borderId="0" xfId="4" applyFont="1" applyAlignment="1">
      <alignment horizontal="center" vertical="center" wrapText="1"/>
    </xf>
    <xf numFmtId="3" fontId="7" fillId="7" borderId="90" xfId="4" applyNumberFormat="1" applyFont="1" applyFill="1" applyBorder="1" applyAlignment="1">
      <alignment horizontal="center" vertical="center"/>
    </xf>
    <xf numFmtId="3" fontId="7" fillId="7" borderId="92" xfId="4" applyNumberFormat="1" applyFont="1" applyFill="1" applyBorder="1" applyAlignment="1">
      <alignment horizontal="center" vertical="center"/>
    </xf>
    <xf numFmtId="49" fontId="27" fillId="2" borderId="0" xfId="76" applyNumberFormat="1" applyFont="1" applyFill="1" applyAlignment="1">
      <alignment vertical="center" wrapText="1"/>
    </xf>
    <xf numFmtId="3" fontId="53" fillId="0" borderId="32" xfId="76" applyNumberFormat="1" applyFont="1" applyBorder="1" applyAlignment="1">
      <alignment vertical="center" wrapText="1"/>
    </xf>
    <xf numFmtId="0" fontId="52" fillId="4" borderId="20" xfId="4" applyFont="1" applyFill="1" applyBorder="1" applyAlignment="1">
      <alignment vertical="center" wrapText="1"/>
    </xf>
    <xf numFmtId="0" fontId="52" fillId="4" borderId="21" xfId="4" applyFont="1" applyFill="1" applyBorder="1" applyAlignment="1">
      <alignment vertical="center" wrapText="1"/>
    </xf>
    <xf numFmtId="0" fontId="52" fillId="4" borderId="10" xfId="4" applyFont="1" applyFill="1" applyBorder="1" applyAlignment="1">
      <alignment vertical="center" wrapText="1"/>
    </xf>
    <xf numFmtId="0" fontId="53" fillId="2" borderId="33" xfId="76" applyFont="1" applyFill="1" applyBorder="1" applyAlignment="1" applyProtection="1">
      <alignment horizontal="center" vertical="center" wrapText="1"/>
      <protection locked="0"/>
    </xf>
    <xf numFmtId="0" fontId="54" fillId="2" borderId="34" xfId="76" applyFont="1" applyFill="1" applyBorder="1" applyAlignment="1" applyProtection="1">
      <alignment horizontal="justify" vertical="center"/>
      <protection locked="0"/>
    </xf>
    <xf numFmtId="0" fontId="54" fillId="2" borderId="34" xfId="76" applyFont="1" applyFill="1" applyBorder="1" applyAlignment="1" applyProtection="1">
      <alignment horizontal="center" vertical="center" wrapText="1"/>
      <protection locked="0"/>
    </xf>
    <xf numFmtId="49" fontId="53" fillId="2" borderId="35" xfId="76" applyNumberFormat="1" applyFont="1" applyFill="1" applyBorder="1" applyAlignment="1" applyProtection="1">
      <alignment horizontal="center" vertical="center" wrapText="1"/>
      <protection locked="0"/>
    </xf>
    <xf numFmtId="0" fontId="53" fillId="6" borderId="13" xfId="76" applyFont="1" applyFill="1" applyBorder="1" applyAlignment="1" applyProtection="1">
      <alignment horizontal="center" vertical="center" wrapText="1"/>
      <protection locked="0"/>
    </xf>
    <xf numFmtId="0" fontId="53" fillId="6" borderId="1" xfId="76" applyFont="1" applyFill="1" applyBorder="1" applyAlignment="1" applyProtection="1">
      <alignment horizontal="justify" vertical="center"/>
      <protection locked="0"/>
    </xf>
    <xf numFmtId="0" fontId="54" fillId="6" borderId="1" xfId="76" applyFont="1" applyFill="1" applyBorder="1" applyAlignment="1" applyProtection="1">
      <alignment horizontal="center" vertical="center" wrapText="1"/>
      <protection locked="0"/>
    </xf>
    <xf numFmtId="0" fontId="53" fillId="6" borderId="3" xfId="76" applyFont="1" applyFill="1" applyBorder="1" applyAlignment="1" applyProtection="1">
      <alignment horizontal="center" vertical="center" wrapText="1"/>
      <protection locked="0"/>
    </xf>
    <xf numFmtId="0" fontId="53" fillId="2" borderId="13" xfId="76" applyFont="1" applyFill="1" applyBorder="1" applyAlignment="1" applyProtection="1">
      <alignment horizontal="center" vertical="center" wrapText="1"/>
      <protection locked="0"/>
    </xf>
    <xf numFmtId="0" fontId="54" fillId="2" borderId="1" xfId="76" applyFont="1" applyFill="1" applyBorder="1" applyAlignment="1" applyProtection="1">
      <alignment horizontal="justify" vertical="center"/>
      <protection locked="0"/>
    </xf>
    <xf numFmtId="0" fontId="54" fillId="2" borderId="1" xfId="76" applyFont="1" applyFill="1" applyBorder="1" applyAlignment="1" applyProtection="1">
      <alignment horizontal="center" vertical="center" wrapText="1"/>
      <protection locked="0"/>
    </xf>
    <xf numFmtId="49" fontId="53" fillId="2" borderId="3" xfId="76" applyNumberFormat="1" applyFont="1" applyFill="1" applyBorder="1" applyAlignment="1" applyProtection="1">
      <alignment horizontal="center" vertical="center" wrapText="1"/>
      <protection locked="0"/>
    </xf>
    <xf numFmtId="49" fontId="26" fillId="0" borderId="0" xfId="76" applyNumberFormat="1" applyFont="1" applyAlignment="1" applyProtection="1">
      <alignment horizontal="justify" vertical="center" wrapText="1"/>
      <protection locked="0"/>
    </xf>
    <xf numFmtId="49" fontId="53" fillId="2" borderId="31" xfId="76" applyNumberFormat="1" applyFont="1" applyFill="1" applyBorder="1" applyAlignment="1" applyProtection="1">
      <alignment horizontal="justify" vertical="center" wrapText="1"/>
      <protection locked="0"/>
    </xf>
    <xf numFmtId="49" fontId="53" fillId="2" borderId="30" xfId="76" applyNumberFormat="1" applyFont="1" applyFill="1" applyBorder="1" applyAlignment="1" applyProtection="1">
      <alignment vertical="center" wrapText="1"/>
      <protection locked="0"/>
    </xf>
    <xf numFmtId="49" fontId="53" fillId="2" borderId="12" xfId="76" applyNumberFormat="1" applyFont="1" applyFill="1" applyBorder="1" applyAlignment="1" applyProtection="1">
      <alignment vertical="center" wrapText="1"/>
      <protection locked="0"/>
    </xf>
    <xf numFmtId="49" fontId="53" fillId="6" borderId="31" xfId="76" applyNumberFormat="1" applyFont="1" applyFill="1" applyBorder="1" applyAlignment="1" applyProtection="1">
      <alignment vertical="center" wrapText="1"/>
      <protection locked="0"/>
    </xf>
    <xf numFmtId="49" fontId="53" fillId="6" borderId="7" xfId="76" applyNumberFormat="1" applyFont="1" applyFill="1" applyBorder="1" applyAlignment="1" applyProtection="1">
      <alignment vertical="center" wrapText="1"/>
      <protection locked="0"/>
    </xf>
    <xf numFmtId="49" fontId="53" fillId="2" borderId="7" xfId="76" applyNumberFormat="1" applyFont="1" applyFill="1" applyBorder="1" applyAlignment="1" applyProtection="1">
      <alignment horizontal="justify" vertical="center" wrapText="1"/>
      <protection locked="0"/>
    </xf>
    <xf numFmtId="49" fontId="22" fillId="0" borderId="1" xfId="0" applyNumberFormat="1" applyFont="1" applyBorder="1" applyAlignment="1">
      <alignment horizontal="justify" vertical="center" wrapText="1"/>
    </xf>
    <xf numFmtId="49" fontId="22" fillId="0" borderId="1" xfId="0" applyNumberFormat="1" applyFont="1" applyBorder="1" applyAlignment="1">
      <alignment horizontal="left" vertical="center" wrapText="1"/>
    </xf>
    <xf numFmtId="49" fontId="19" fillId="0" borderId="3" xfId="0" applyNumberFormat="1" applyFont="1" applyBorder="1" applyAlignment="1">
      <alignment horizontal="center" vertical="center" wrapText="1"/>
    </xf>
    <xf numFmtId="0" fontId="19" fillId="0" borderId="1" xfId="0" applyFont="1" applyBorder="1" applyAlignment="1">
      <alignment horizontal="center" vertical="center" wrapText="1"/>
    </xf>
    <xf numFmtId="49" fontId="19" fillId="0" borderId="5" xfId="0" applyNumberFormat="1" applyFont="1" applyBorder="1" applyAlignment="1">
      <alignment horizontal="center" vertical="center" wrapText="1"/>
    </xf>
    <xf numFmtId="3" fontId="19" fillId="0" borderId="2" xfId="0" applyNumberFormat="1" applyFont="1" applyBorder="1" applyAlignment="1">
      <alignment horizontal="center" vertical="center" wrapText="1"/>
    </xf>
    <xf numFmtId="49" fontId="52" fillId="4" borderId="75" xfId="4" applyNumberFormat="1" applyFont="1" applyFill="1" applyBorder="1" applyAlignment="1">
      <alignment horizontal="center" vertical="center" wrapText="1"/>
    </xf>
    <xf numFmtId="49" fontId="52" fillId="4" borderId="54" xfId="4" applyNumberFormat="1" applyFont="1" applyFill="1" applyBorder="1" applyAlignment="1">
      <alignment horizontal="center" vertical="center" wrapText="1"/>
    </xf>
    <xf numFmtId="49" fontId="52" fillId="4" borderId="55" xfId="4" applyNumberFormat="1" applyFont="1" applyFill="1" applyBorder="1" applyAlignment="1">
      <alignment horizontal="center" vertical="center" wrapText="1"/>
    </xf>
    <xf numFmtId="3" fontId="22" fillId="6" borderId="1" xfId="0" applyNumberFormat="1" applyFont="1" applyFill="1" applyBorder="1" applyAlignment="1">
      <alignment horizontal="left" vertical="center" wrapText="1" indent="1"/>
    </xf>
    <xf numFmtId="3" fontId="31" fillId="6" borderId="1" xfId="0" applyNumberFormat="1" applyFont="1" applyFill="1" applyBorder="1" applyAlignment="1">
      <alignment horizontal="center" vertical="center" wrapText="1"/>
    </xf>
    <xf numFmtId="3" fontId="31" fillId="6" borderId="3" xfId="0" applyNumberFormat="1" applyFont="1" applyFill="1" applyBorder="1" applyAlignment="1">
      <alignment horizontal="center" vertical="center" wrapText="1"/>
    </xf>
    <xf numFmtId="3" fontId="22" fillId="6" borderId="62" xfId="0" applyNumberFormat="1" applyFont="1" applyFill="1" applyBorder="1" applyAlignment="1">
      <alignment horizontal="left" vertical="center" wrapText="1" indent="1"/>
    </xf>
    <xf numFmtId="3" fontId="19" fillId="6" borderId="62" xfId="4" applyNumberFormat="1" applyFont="1" applyFill="1" applyBorder="1" applyAlignment="1">
      <alignment horizontal="center" vertical="center" wrapText="1"/>
    </xf>
    <xf numFmtId="3" fontId="22" fillId="6" borderId="6" xfId="0" applyNumberFormat="1" applyFont="1" applyFill="1" applyBorder="1" applyAlignment="1">
      <alignment horizontal="left" vertical="center" wrapText="1" indent="1"/>
    </xf>
    <xf numFmtId="3" fontId="31" fillId="6" borderId="6" xfId="0" applyNumberFormat="1" applyFont="1" applyFill="1" applyBorder="1" applyAlignment="1">
      <alignment horizontal="center" vertical="center" wrapText="1"/>
    </xf>
    <xf numFmtId="0" fontId="28" fillId="0" borderId="0" xfId="76" applyFont="1" applyAlignment="1">
      <alignment wrapText="1"/>
    </xf>
    <xf numFmtId="49" fontId="29" fillId="4" borderId="10" xfId="76" applyNumberFormat="1" applyFont="1" applyFill="1" applyBorder="1" applyAlignment="1">
      <alignment horizontal="center" vertical="center" wrapText="1"/>
    </xf>
    <xf numFmtId="49" fontId="29" fillId="4" borderId="9" xfId="76" applyNumberFormat="1" applyFont="1" applyFill="1" applyBorder="1" applyAlignment="1">
      <alignment horizontal="center" vertical="center" wrapText="1"/>
    </xf>
    <xf numFmtId="49" fontId="19" fillId="0" borderId="72" xfId="76" applyNumberFormat="1" applyFont="1" applyBorder="1" applyAlignment="1">
      <alignment horizontal="center" vertical="center" wrapText="1"/>
    </xf>
    <xf numFmtId="0" fontId="19" fillId="0" borderId="72" xfId="76" applyFont="1" applyBorder="1" applyAlignment="1">
      <alignment horizontal="center" vertical="center" wrapText="1"/>
    </xf>
    <xf numFmtId="0" fontId="19" fillId="0" borderId="73" xfId="76" applyFont="1" applyBorder="1" applyAlignment="1">
      <alignment horizontal="center" vertical="center" wrapText="1"/>
    </xf>
    <xf numFmtId="49" fontId="19" fillId="0" borderId="70" xfId="76" applyNumberFormat="1" applyFont="1" applyBorder="1" applyAlignment="1">
      <alignment horizontal="center" vertical="center" wrapText="1"/>
    </xf>
    <xf numFmtId="0" fontId="19" fillId="0" borderId="70" xfId="76" applyFont="1" applyBorder="1" applyAlignment="1">
      <alignment horizontal="center" vertical="center" wrapText="1"/>
    </xf>
    <xf numFmtId="0" fontId="19" fillId="0" borderId="71" xfId="76" applyFont="1" applyBorder="1" applyAlignment="1">
      <alignment horizontal="center" vertical="center" wrapText="1"/>
    </xf>
    <xf numFmtId="49" fontId="19" fillId="6" borderId="72" xfId="76" applyNumberFormat="1" applyFont="1" applyFill="1" applyBorder="1" applyAlignment="1">
      <alignment horizontal="center" vertical="center" wrapText="1"/>
    </xf>
    <xf numFmtId="0" fontId="19" fillId="6" borderId="72" xfId="76" applyFont="1" applyFill="1" applyBorder="1" applyAlignment="1">
      <alignment horizontal="center" vertical="center" wrapText="1"/>
    </xf>
    <xf numFmtId="0" fontId="19" fillId="6" borderId="73" xfId="76" applyFont="1" applyFill="1" applyBorder="1" applyAlignment="1">
      <alignment horizontal="center" vertical="center" wrapText="1"/>
    </xf>
    <xf numFmtId="4" fontId="19" fillId="0" borderId="0" xfId="76" applyNumberFormat="1" applyFont="1" applyAlignment="1">
      <alignment horizontal="center" vertical="center" wrapText="1"/>
    </xf>
    <xf numFmtId="0" fontId="19" fillId="0" borderId="0" xfId="76" applyFont="1" applyAlignment="1">
      <alignment horizontal="center" vertical="center" wrapText="1"/>
    </xf>
    <xf numFmtId="49" fontId="19" fillId="6" borderId="70" xfId="76" applyNumberFormat="1" applyFont="1" applyFill="1" applyBorder="1" applyAlignment="1">
      <alignment horizontal="center" vertical="center" wrapText="1"/>
    </xf>
    <xf numFmtId="0" fontId="19" fillId="6" borderId="70" xfId="76" applyFont="1" applyFill="1" applyBorder="1" applyAlignment="1">
      <alignment horizontal="center" vertical="center" wrapText="1"/>
    </xf>
    <xf numFmtId="0" fontId="19" fillId="6" borderId="71" xfId="76" applyFont="1" applyFill="1" applyBorder="1" applyAlignment="1">
      <alignment horizontal="center" vertical="center" wrapText="1"/>
    </xf>
    <xf numFmtId="0" fontId="19" fillId="2" borderId="72" xfId="76" applyFont="1" applyFill="1" applyBorder="1" applyAlignment="1">
      <alignment horizontal="center" vertical="center" wrapText="1"/>
    </xf>
    <xf numFmtId="0" fontId="19" fillId="2" borderId="70" xfId="76" applyFont="1" applyFill="1" applyBorder="1" applyAlignment="1">
      <alignment horizontal="center" vertical="center" wrapText="1"/>
    </xf>
    <xf numFmtId="0" fontId="19" fillId="0" borderId="0" xfId="76" applyFont="1" applyAlignment="1">
      <alignment horizontal="left" vertical="center"/>
    </xf>
    <xf numFmtId="3" fontId="19" fillId="6" borderId="72" xfId="76" applyNumberFormat="1" applyFont="1" applyFill="1" applyBorder="1" applyAlignment="1">
      <alignment horizontal="center" vertical="center" wrapText="1"/>
    </xf>
    <xf numFmtId="3" fontId="19" fillId="6" borderId="73" xfId="76" applyNumberFormat="1" applyFont="1" applyFill="1" applyBorder="1" applyAlignment="1">
      <alignment horizontal="center" vertical="center" wrapText="1"/>
    </xf>
    <xf numFmtId="3" fontId="19" fillId="6" borderId="70" xfId="76" applyNumberFormat="1" applyFont="1" applyFill="1" applyBorder="1" applyAlignment="1">
      <alignment horizontal="center" vertical="center" wrapText="1"/>
    </xf>
    <xf numFmtId="3" fontId="19" fillId="6" borderId="71" xfId="76" applyNumberFormat="1" applyFont="1" applyFill="1" applyBorder="1" applyAlignment="1">
      <alignment horizontal="center" vertical="center" wrapText="1"/>
    </xf>
    <xf numFmtId="49" fontId="19" fillId="0" borderId="76" xfId="76" applyNumberFormat="1" applyFont="1" applyBorder="1" applyAlignment="1">
      <alignment horizontal="center" vertical="center" wrapText="1"/>
    </xf>
    <xf numFmtId="0" fontId="19" fillId="0" borderId="76" xfId="76" applyFont="1" applyBorder="1" applyAlignment="1">
      <alignment horizontal="center" vertical="center" wrapText="1"/>
    </xf>
    <xf numFmtId="0" fontId="19" fillId="0" borderId="77" xfId="76" applyFont="1" applyBorder="1" applyAlignment="1">
      <alignment horizontal="center" vertical="center" wrapText="1"/>
    </xf>
    <xf numFmtId="0" fontId="9" fillId="0" borderId="0" xfId="76" applyFont="1"/>
    <xf numFmtId="0" fontId="23" fillId="0" borderId="0" xfId="76" applyFont="1" applyAlignment="1">
      <alignment vertical="center"/>
    </xf>
    <xf numFmtId="0" fontId="23" fillId="0" borderId="0" xfId="76" applyFont="1" applyAlignment="1">
      <alignment vertical="center" wrapText="1"/>
    </xf>
    <xf numFmtId="0" fontId="10" fillId="0" borderId="0" xfId="76" applyFont="1" applyAlignment="1">
      <alignment vertical="center" wrapText="1"/>
    </xf>
    <xf numFmtId="0" fontId="26" fillId="0" borderId="0" xfId="76" applyFont="1"/>
    <xf numFmtId="0" fontId="29" fillId="4" borderId="54" xfId="4" applyFont="1" applyFill="1" applyBorder="1" applyAlignment="1">
      <alignment horizontal="center" vertical="center" wrapText="1"/>
    </xf>
    <xf numFmtId="49" fontId="26" fillId="0" borderId="0" xfId="4" applyNumberFormat="1" applyFont="1" applyAlignment="1">
      <alignment horizontal="left" vertical="center" wrapText="1"/>
    </xf>
    <xf numFmtId="0" fontId="78" fillId="0" borderId="0" xfId="4" applyFont="1" applyAlignment="1">
      <alignment horizontal="left" wrapText="1" indent="4"/>
    </xf>
    <xf numFmtId="0" fontId="79" fillId="0" borderId="0" xfId="4" applyFont="1" applyAlignment="1">
      <alignment horizontal="left" wrapText="1" indent="4"/>
    </xf>
    <xf numFmtId="0" fontId="7" fillId="0" borderId="0" xfId="0" applyFont="1" applyAlignment="1">
      <alignment horizontal="center" vertical="center" wrapText="1"/>
    </xf>
    <xf numFmtId="9" fontId="29" fillId="4" borderId="11" xfId="1" applyFont="1" applyFill="1" applyBorder="1" applyAlignment="1">
      <alignment horizontal="center" vertical="center" wrapText="1"/>
    </xf>
    <xf numFmtId="9" fontId="29" fillId="4" borderId="52" xfId="1" applyFont="1" applyFill="1" applyBorder="1" applyAlignment="1">
      <alignment horizontal="center" vertical="center" wrapText="1"/>
    </xf>
    <xf numFmtId="0" fontId="70" fillId="6" borderId="2" xfId="2" applyFont="1" applyFill="1" applyBorder="1" applyAlignment="1">
      <alignment horizontal="center" vertical="center" wrapText="1"/>
    </xf>
    <xf numFmtId="0" fontId="24" fillId="0" borderId="0" xfId="2" applyFont="1" applyAlignment="1">
      <alignment horizontal="center" vertical="center" wrapText="1"/>
    </xf>
    <xf numFmtId="0" fontId="70" fillId="0" borderId="0" xfId="2" applyFont="1" applyAlignment="1">
      <alignment horizontal="center" vertical="center" wrapText="1"/>
    </xf>
    <xf numFmtId="0" fontId="70" fillId="0" borderId="0" xfId="0" applyFont="1" applyAlignment="1">
      <alignment horizontal="center" vertical="center"/>
    </xf>
    <xf numFmtId="0" fontId="70" fillId="0" borderId="0" xfId="0" applyFont="1" applyAlignment="1">
      <alignment horizontal="left" vertical="center"/>
    </xf>
    <xf numFmtId="0" fontId="70" fillId="0" borderId="0" xfId="0" applyFont="1" applyAlignment="1">
      <alignment horizontal="left"/>
    </xf>
    <xf numFmtId="0" fontId="70" fillId="0" borderId="0" xfId="0" applyFont="1" applyAlignment="1">
      <alignment horizontal="center"/>
    </xf>
    <xf numFmtId="0" fontId="70" fillId="0" borderId="0" xfId="4" applyFont="1" applyAlignment="1">
      <alignment horizontal="center"/>
    </xf>
    <xf numFmtId="0" fontId="70" fillId="0" borderId="0" xfId="78" applyNumberFormat="1" applyFont="1" applyFill="1" applyBorder="1" applyAlignment="1">
      <alignment horizontal="center" vertical="center" wrapText="1"/>
    </xf>
    <xf numFmtId="0" fontId="70" fillId="0" borderId="0" xfId="1" applyNumberFormat="1" applyFont="1" applyFill="1" applyBorder="1" applyAlignment="1">
      <alignment horizontal="center" wrapText="1"/>
    </xf>
    <xf numFmtId="0" fontId="70" fillId="0" borderId="0" xfId="1" applyNumberFormat="1" applyFont="1" applyFill="1" applyBorder="1" applyAlignment="1">
      <alignment horizontal="center" vertical="center" wrapText="1"/>
    </xf>
    <xf numFmtId="49" fontId="8" fillId="0" borderId="0" xfId="4" applyNumberFormat="1" applyFont="1" applyAlignment="1">
      <alignment horizontal="center" vertical="center" wrapText="1"/>
    </xf>
    <xf numFmtId="0" fontId="0" fillId="0" borderId="0" xfId="0" applyAlignment="1">
      <alignment horizontal="center" vertical="center" wrapText="1"/>
    </xf>
    <xf numFmtId="49" fontId="6" fillId="0" borderId="43" xfId="4" applyNumberFormat="1" applyFont="1" applyBorder="1" applyAlignment="1">
      <alignment horizontal="justify" vertical="center" wrapText="1"/>
    </xf>
    <xf numFmtId="49" fontId="6" fillId="0" borderId="43" xfId="4" applyNumberFormat="1" applyFont="1" applyBorder="1" applyAlignment="1">
      <alignment vertical="center"/>
    </xf>
    <xf numFmtId="49" fontId="6" fillId="0" borderId="14" xfId="4" applyNumberFormat="1" applyFont="1" applyBorder="1" applyAlignment="1">
      <alignment vertical="center"/>
    </xf>
    <xf numFmtId="49" fontId="6" fillId="0" borderId="44" xfId="4" applyNumberFormat="1" applyFont="1" applyBorder="1" applyAlignment="1">
      <alignment vertical="center"/>
    </xf>
    <xf numFmtId="49" fontId="6" fillId="0" borderId="45" xfId="4" applyNumberFormat="1" applyFont="1" applyBorder="1" applyAlignment="1">
      <alignment horizontal="justify" vertical="center" wrapText="1"/>
    </xf>
    <xf numFmtId="49" fontId="6" fillId="0" borderId="46" xfId="4" applyNumberFormat="1" applyFont="1" applyBorder="1" applyAlignment="1">
      <alignment horizontal="justify" vertical="center" wrapText="1"/>
    </xf>
    <xf numFmtId="3" fontId="7" fillId="6" borderId="0" xfId="4" applyNumberFormat="1" applyFont="1" applyFill="1" applyAlignment="1">
      <alignment horizontal="center" vertical="center"/>
    </xf>
    <xf numFmtId="49" fontId="45" fillId="4" borderId="0" xfId="4" applyNumberFormat="1" applyFont="1" applyFill="1" applyAlignment="1">
      <alignment horizontal="center" vertical="center" wrapText="1"/>
    </xf>
    <xf numFmtId="0" fontId="29" fillId="4" borderId="69" xfId="76" applyFont="1" applyFill="1" applyBorder="1" applyAlignment="1">
      <alignment horizontal="center" vertical="center"/>
    </xf>
    <xf numFmtId="0" fontId="29" fillId="4" borderId="74" xfId="76" applyFont="1" applyFill="1" applyBorder="1" applyAlignment="1">
      <alignment horizontal="center" vertical="center"/>
    </xf>
    <xf numFmtId="3" fontId="81" fillId="0" borderId="32" xfId="76" applyNumberFormat="1" applyFont="1" applyBorder="1" applyAlignment="1">
      <alignment vertical="center" wrapText="1"/>
    </xf>
    <xf numFmtId="3" fontId="81" fillId="0" borderId="0" xfId="76" applyNumberFormat="1" applyFont="1" applyAlignment="1">
      <alignment vertical="center" wrapText="1"/>
    </xf>
    <xf numFmtId="49" fontId="22" fillId="0" borderId="0" xfId="0" applyNumberFormat="1" applyFont="1" applyAlignment="1">
      <alignment horizontal="left" vertical="top" indent="4"/>
    </xf>
    <xf numFmtId="3" fontId="22" fillId="6" borderId="34" xfId="0" applyNumberFormat="1" applyFont="1" applyFill="1" applyBorder="1" applyAlignment="1">
      <alignment horizontal="center" vertical="center" wrapText="1"/>
    </xf>
    <xf numFmtId="3" fontId="22" fillId="6" borderId="34" xfId="0" applyNumberFormat="1" applyFont="1" applyFill="1" applyBorder="1" applyAlignment="1">
      <alignment horizontal="left" vertical="center" wrapText="1" indent="1"/>
    </xf>
    <xf numFmtId="3" fontId="22" fillId="6" borderId="2" xfId="0" applyNumberFormat="1" applyFont="1" applyFill="1" applyBorder="1" applyAlignment="1">
      <alignment horizontal="center" vertical="center" wrapText="1"/>
    </xf>
    <xf numFmtId="3" fontId="22" fillId="6" borderId="2" xfId="0" applyNumberFormat="1" applyFont="1" applyFill="1" applyBorder="1" applyAlignment="1">
      <alignment horizontal="left" vertical="center" wrapText="1" indent="1"/>
    </xf>
    <xf numFmtId="3" fontId="19" fillId="6" borderId="2" xfId="4" applyNumberFormat="1" applyFont="1" applyFill="1" applyBorder="1" applyAlignment="1">
      <alignment horizontal="center" vertical="center" wrapText="1"/>
    </xf>
    <xf numFmtId="3" fontId="31" fillId="6" borderId="34" xfId="0" applyNumberFormat="1" applyFont="1" applyFill="1" applyBorder="1" applyAlignment="1">
      <alignment horizontal="center" vertical="center" wrapText="1"/>
    </xf>
    <xf numFmtId="0" fontId="7" fillId="0" borderId="91" xfId="4" applyFont="1" applyBorder="1" applyAlignment="1">
      <alignment horizontal="center" vertical="center"/>
    </xf>
    <xf numFmtId="0" fontId="54" fillId="0" borderId="1" xfId="4" applyFont="1" applyBorder="1" applyAlignment="1">
      <alignment horizontal="center" vertical="center" wrapText="1"/>
    </xf>
    <xf numFmtId="0" fontId="54" fillId="0" borderId="1" xfId="4" applyFont="1" applyBorder="1" applyAlignment="1">
      <alignment horizontal="left" vertical="center" wrapText="1" indent="2"/>
    </xf>
    <xf numFmtId="49" fontId="54" fillId="0" borderId="1" xfId="4" applyNumberFormat="1" applyFont="1" applyBorder="1" applyAlignment="1">
      <alignment horizontal="center" vertical="center" wrapText="1"/>
    </xf>
    <xf numFmtId="0" fontId="75" fillId="0" borderId="1" xfId="4" applyFont="1" applyBorder="1" applyAlignment="1">
      <alignment horizontal="left" vertical="center" wrapText="1" indent="2"/>
    </xf>
    <xf numFmtId="49" fontId="75" fillId="0" borderId="1" xfId="4" applyNumberFormat="1" applyFont="1" applyBorder="1" applyAlignment="1">
      <alignment horizontal="center" vertical="center"/>
    </xf>
    <xf numFmtId="49" fontId="75" fillId="0" borderId="1" xfId="4" applyNumberFormat="1" applyFont="1" applyBorder="1" applyAlignment="1">
      <alignment horizontal="center" vertical="center" wrapText="1"/>
    </xf>
    <xf numFmtId="0" fontId="75" fillId="0" borderId="11" xfId="4" applyFont="1" applyBorder="1" applyAlignment="1">
      <alignment horizontal="center" vertical="center" wrapText="1"/>
    </xf>
    <xf numFmtId="0" fontId="75" fillId="0" borderId="11" xfId="4" applyFont="1" applyBorder="1" applyAlignment="1">
      <alignment horizontal="left" vertical="center" wrapText="1" indent="2"/>
    </xf>
    <xf numFmtId="49" fontId="75" fillId="0" borderId="11" xfId="4" applyNumberFormat="1" applyFont="1" applyBorder="1" applyAlignment="1">
      <alignment horizontal="center" vertical="center"/>
    </xf>
    <xf numFmtId="49" fontId="75" fillId="0" borderId="11" xfId="4" applyNumberFormat="1" applyFont="1" applyBorder="1" applyAlignment="1">
      <alignment horizontal="center" vertical="center" wrapText="1"/>
    </xf>
    <xf numFmtId="3" fontId="75" fillId="0" borderId="1" xfId="4" applyNumberFormat="1" applyFont="1" applyBorder="1" applyAlignment="1">
      <alignment horizontal="center" vertical="center" wrapText="1"/>
    </xf>
    <xf numFmtId="3" fontId="75" fillId="0" borderId="11" xfId="4" applyNumberFormat="1" applyFont="1" applyBorder="1" applyAlignment="1">
      <alignment horizontal="center" vertical="center" wrapText="1"/>
    </xf>
    <xf numFmtId="49" fontId="53" fillId="0" borderId="0" xfId="4" applyNumberFormat="1" applyFont="1" applyAlignment="1">
      <alignment horizontal="left" vertical="center" wrapText="1"/>
    </xf>
    <xf numFmtId="49" fontId="55" fillId="0" borderId="0" xfId="4" applyNumberFormat="1" applyFont="1" applyAlignment="1">
      <alignment horizontal="left" vertical="center"/>
    </xf>
    <xf numFmtId="49" fontId="40" fillId="4" borderId="34" xfId="4" applyNumberFormat="1" applyFont="1" applyFill="1" applyBorder="1" applyAlignment="1">
      <alignment horizontal="center" vertical="center" wrapText="1"/>
    </xf>
    <xf numFmtId="49" fontId="40" fillId="4" borderId="35" xfId="4" applyNumberFormat="1" applyFont="1" applyFill="1" applyBorder="1" applyAlignment="1">
      <alignment horizontal="center" vertical="center" wrapText="1"/>
    </xf>
    <xf numFmtId="0" fontId="24" fillId="0" borderId="33" xfId="2" applyFont="1" applyBorder="1" applyAlignment="1">
      <alignment horizontal="center" vertical="center" wrapText="1"/>
    </xf>
    <xf numFmtId="0" fontId="70" fillId="0" borderId="34" xfId="0" applyFont="1" applyBorder="1" applyAlignment="1">
      <alignment horizontal="center" vertical="center"/>
    </xf>
    <xf numFmtId="0" fontId="70" fillId="0" borderId="34" xfId="78" applyNumberFormat="1" applyFont="1" applyFill="1" applyBorder="1" applyAlignment="1">
      <alignment horizontal="center" vertical="center" wrapText="1"/>
    </xf>
    <xf numFmtId="0" fontId="70" fillId="0" borderId="34" xfId="1" applyNumberFormat="1" applyFont="1" applyFill="1" applyBorder="1" applyAlignment="1">
      <alignment horizontal="center" wrapText="1"/>
    </xf>
    <xf numFmtId="0" fontId="70" fillId="0" borderId="34" xfId="1" applyNumberFormat="1" applyFont="1" applyFill="1" applyBorder="1" applyAlignment="1">
      <alignment horizontal="center" vertical="center" wrapText="1"/>
    </xf>
    <xf numFmtId="0" fontId="70" fillId="0" borderId="35" xfId="1" applyNumberFormat="1" applyFont="1" applyFill="1" applyBorder="1" applyAlignment="1">
      <alignment horizontal="center" vertical="center" wrapText="1"/>
    </xf>
    <xf numFmtId="0" fontId="70" fillId="0" borderId="1" xfId="78" applyNumberFormat="1" applyFont="1" applyFill="1" applyBorder="1" applyAlignment="1">
      <alignment horizontal="center" vertical="center" wrapText="1"/>
    </xf>
    <xf numFmtId="0" fontId="70" fillId="0" borderId="1" xfId="1" applyNumberFormat="1" applyFont="1" applyFill="1" applyBorder="1" applyAlignment="1">
      <alignment horizontal="center" wrapText="1"/>
    </xf>
    <xf numFmtId="0" fontId="70" fillId="0" borderId="1" xfId="1" applyNumberFormat="1" applyFont="1" applyFill="1" applyBorder="1" applyAlignment="1">
      <alignment horizontal="center" vertical="center" wrapText="1"/>
    </xf>
    <xf numFmtId="0" fontId="70" fillId="0" borderId="3" xfId="1" applyNumberFormat="1" applyFont="1" applyFill="1" applyBorder="1" applyAlignment="1">
      <alignment horizontal="center" vertical="center" wrapText="1"/>
    </xf>
    <xf numFmtId="0" fontId="70" fillId="0" borderId="2" xfId="0" applyFont="1" applyBorder="1" applyAlignment="1">
      <alignment horizontal="center" vertical="center"/>
    </xf>
    <xf numFmtId="0" fontId="70" fillId="0" borderId="19" xfId="4" applyFont="1" applyBorder="1" applyAlignment="1">
      <alignment horizontal="center"/>
    </xf>
    <xf numFmtId="0" fontId="70" fillId="0" borderId="2" xfId="78" applyNumberFormat="1" applyFont="1" applyFill="1" applyBorder="1" applyAlignment="1">
      <alignment horizontal="center" vertical="center" wrapText="1"/>
    </xf>
    <xf numFmtId="0" fontId="70" fillId="0" borderId="2" xfId="1" applyNumberFormat="1" applyFont="1" applyFill="1" applyBorder="1" applyAlignment="1">
      <alignment horizontal="center" wrapText="1"/>
    </xf>
    <xf numFmtId="0" fontId="70" fillId="0" borderId="2" xfId="1" applyNumberFormat="1" applyFont="1" applyFill="1" applyBorder="1" applyAlignment="1">
      <alignment horizontal="center" vertical="center" wrapText="1"/>
    </xf>
    <xf numFmtId="0" fontId="70" fillId="0" borderId="4" xfId="1" applyNumberFormat="1" applyFont="1" applyFill="1" applyBorder="1" applyAlignment="1">
      <alignment horizontal="center" vertical="center" wrapText="1"/>
    </xf>
    <xf numFmtId="0" fontId="70" fillId="0" borderId="1" xfId="0" applyFont="1" applyBorder="1" applyAlignment="1">
      <alignment horizontal="center" vertical="center" wrapText="1"/>
    </xf>
    <xf numFmtId="0" fontId="45" fillId="11" borderId="109" xfId="76" applyFont="1" applyFill="1" applyBorder="1" applyAlignment="1">
      <alignment horizontal="center" vertical="center" wrapText="1"/>
    </xf>
    <xf numFmtId="0" fontId="45" fillId="11" borderId="110" xfId="76" applyFont="1" applyFill="1" applyBorder="1" applyAlignment="1">
      <alignment horizontal="center" vertical="center" wrapText="1"/>
    </xf>
    <xf numFmtId="0" fontId="45" fillId="11" borderId="111" xfId="76" applyFont="1" applyFill="1" applyBorder="1" applyAlignment="1">
      <alignment horizontal="center" vertical="center" wrapText="1"/>
    </xf>
    <xf numFmtId="0" fontId="45" fillId="11" borderId="74" xfId="76" applyFont="1" applyFill="1" applyBorder="1" applyAlignment="1">
      <alignment horizontal="center" vertical="center" wrapText="1"/>
    </xf>
    <xf numFmtId="0" fontId="1" fillId="0" borderId="114" xfId="0" applyFont="1" applyBorder="1" applyAlignment="1">
      <alignment horizontal="center" vertical="center" wrapText="1"/>
    </xf>
    <xf numFmtId="0" fontId="1" fillId="0" borderId="119" xfId="0" applyFont="1" applyBorder="1" applyAlignment="1">
      <alignment horizontal="center" vertical="center" wrapText="1"/>
    </xf>
    <xf numFmtId="0" fontId="1" fillId="0" borderId="117" xfId="0" applyFont="1" applyBorder="1" applyAlignment="1">
      <alignment vertical="center" wrapText="1"/>
    </xf>
    <xf numFmtId="0" fontId="1" fillId="0" borderId="120" xfId="0" applyFont="1" applyBorder="1" applyAlignment="1">
      <alignment horizontal="center" vertical="center" wrapText="1"/>
    </xf>
    <xf numFmtId="0" fontId="1" fillId="0" borderId="122" xfId="0" applyFont="1" applyBorder="1" applyAlignment="1">
      <alignment horizontal="center" vertical="center" wrapText="1"/>
    </xf>
    <xf numFmtId="0" fontId="1" fillId="0" borderId="123" xfId="0" applyFont="1" applyBorder="1" applyAlignment="1">
      <alignment horizontal="center" vertical="center" wrapText="1"/>
    </xf>
    <xf numFmtId="0" fontId="1" fillId="0" borderId="133" xfId="0" applyFont="1" applyBorder="1" applyAlignment="1">
      <alignment horizontal="center" vertical="center" wrapText="1"/>
    </xf>
    <xf numFmtId="0" fontId="1" fillId="0" borderId="134" xfId="0" applyFont="1" applyBorder="1" applyAlignment="1">
      <alignment horizontal="center" vertical="center" wrapText="1"/>
    </xf>
    <xf numFmtId="0" fontId="1" fillId="0" borderId="135" xfId="0" applyFont="1" applyBorder="1" applyAlignment="1">
      <alignment horizontal="center" vertical="center" wrapText="1"/>
    </xf>
    <xf numFmtId="0" fontId="1" fillId="0" borderId="136" xfId="0" applyFont="1" applyBorder="1" applyAlignment="1">
      <alignment horizontal="center" vertical="center" wrapText="1"/>
    </xf>
    <xf numFmtId="0" fontId="19" fillId="16" borderId="82" xfId="76" applyFont="1" applyFill="1" applyBorder="1" applyAlignment="1">
      <alignment horizontal="left" vertical="center"/>
    </xf>
    <xf numFmtId="49" fontId="7" fillId="16" borderId="106" xfId="4" applyNumberFormat="1" applyFont="1" applyFill="1" applyBorder="1" applyAlignment="1">
      <alignment horizontal="justify" vertical="center"/>
    </xf>
    <xf numFmtId="0" fontId="19" fillId="16" borderId="107" xfId="76" applyFont="1" applyFill="1" applyBorder="1" applyAlignment="1">
      <alignment horizontal="center" vertical="center"/>
    </xf>
    <xf numFmtId="0" fontId="7" fillId="16" borderId="108" xfId="4" applyFont="1" applyFill="1" applyBorder="1" applyAlignment="1">
      <alignment horizontal="center" vertical="center"/>
    </xf>
    <xf numFmtId="0" fontId="5" fillId="0" borderId="13" xfId="0" applyFont="1" applyBorder="1" applyAlignment="1">
      <alignment horizontal="center" vertical="center" wrapText="1"/>
    </xf>
    <xf numFmtId="0" fontId="0" fillId="0" borderId="0" xfId="0" applyAlignment="1">
      <alignment horizontal="center" wrapText="1"/>
    </xf>
    <xf numFmtId="3" fontId="40" fillId="0" borderId="0" xfId="4" applyNumberFormat="1" applyFont="1" applyAlignment="1">
      <alignment horizontal="center" vertical="center" wrapText="1"/>
    </xf>
    <xf numFmtId="49" fontId="41" fillId="0" borderId="0" xfId="4" applyNumberFormat="1" applyFont="1" applyAlignment="1">
      <alignment horizontal="center" vertical="center" wrapText="1"/>
    </xf>
    <xf numFmtId="1" fontId="6" fillId="0" borderId="0" xfId="4" applyNumberFormat="1" applyFont="1" applyAlignment="1">
      <alignment horizontal="center" vertical="center" wrapText="1"/>
    </xf>
    <xf numFmtId="164" fontId="7" fillId="0" borderId="0" xfId="83" applyFont="1" applyFill="1" applyBorder="1" applyAlignment="1">
      <alignment horizontal="right" vertical="center" wrapText="1"/>
    </xf>
    <xf numFmtId="0" fontId="5" fillId="0" borderId="0" xfId="0" applyFont="1" applyAlignment="1">
      <alignment horizontal="center" vertical="center" wrapText="1"/>
    </xf>
    <xf numFmtId="3" fontId="9" fillId="0" borderId="0" xfId="4" applyNumberFormat="1" applyFont="1" applyAlignment="1">
      <alignment horizontal="center" vertical="center" wrapText="1"/>
    </xf>
    <xf numFmtId="1" fontId="40" fillId="0" borderId="0" xfId="4" applyNumberFormat="1" applyFont="1" applyAlignment="1">
      <alignment horizontal="center" vertical="center" wrapText="1"/>
    </xf>
    <xf numFmtId="0" fontId="29" fillId="4" borderId="13" xfId="4" applyFont="1" applyFill="1" applyBorder="1" applyAlignment="1">
      <alignment horizontal="center" vertical="center" wrapText="1"/>
    </xf>
    <xf numFmtId="0" fontId="29" fillId="4" borderId="1" xfId="4" applyFont="1" applyFill="1" applyBorder="1" applyAlignment="1">
      <alignment horizontal="center" vertical="center" wrapText="1"/>
    </xf>
    <xf numFmtId="0" fontId="29" fillId="4" borderId="3" xfId="4" applyFont="1" applyFill="1" applyBorder="1" applyAlignment="1">
      <alignment horizontal="center" vertical="center" wrapText="1"/>
    </xf>
    <xf numFmtId="0" fontId="21" fillId="0" borderId="0" xfId="86" applyFont="1" applyFill="1" applyBorder="1" applyAlignment="1">
      <alignment horizontal="left" vertical="center" wrapText="1"/>
    </xf>
    <xf numFmtId="0" fontId="19" fillId="0" borderId="0" xfId="76" applyFont="1" applyAlignment="1">
      <alignment horizontal="left" vertical="center" wrapText="1"/>
    </xf>
    <xf numFmtId="49" fontId="27" fillId="0" borderId="0" xfId="4" applyNumberFormat="1" applyFont="1" applyAlignment="1">
      <alignment vertical="center" wrapText="1"/>
    </xf>
    <xf numFmtId="0" fontId="29" fillId="3" borderId="66" xfId="76" applyFont="1" applyFill="1" applyBorder="1" applyAlignment="1">
      <alignment horizontal="center" vertical="center"/>
    </xf>
    <xf numFmtId="0" fontId="0" fillId="0" borderId="1" xfId="0" applyBorder="1" applyAlignment="1">
      <alignment vertical="center"/>
    </xf>
    <xf numFmtId="0" fontId="0" fillId="0" borderId="1" xfId="0" applyBorder="1" applyAlignment="1">
      <alignment vertical="center" wrapText="1"/>
    </xf>
    <xf numFmtId="0" fontId="0" fillId="0" borderId="1" xfId="0" applyBorder="1" applyAlignment="1">
      <alignment horizontal="center" vertical="center"/>
    </xf>
    <xf numFmtId="0" fontId="0" fillId="0" borderId="1" xfId="0" applyBorder="1" applyAlignment="1">
      <alignment horizontal="center" vertical="center" wrapText="1"/>
    </xf>
    <xf numFmtId="0" fontId="21" fillId="0" borderId="1" xfId="0" applyFont="1" applyBorder="1" applyAlignment="1">
      <alignment vertical="center" wrapText="1"/>
    </xf>
    <xf numFmtId="0" fontId="21" fillId="0" borderId="1" xfId="0" applyFont="1" applyBorder="1" applyAlignment="1">
      <alignment horizontal="left" vertical="center" wrapText="1"/>
    </xf>
    <xf numFmtId="0" fontId="87" fillId="0" borderId="1" xfId="0" applyFont="1" applyBorder="1" applyAlignment="1">
      <alignment horizontal="center" vertical="center" wrapText="1"/>
    </xf>
    <xf numFmtId="3" fontId="31" fillId="6" borderId="3" xfId="1" applyNumberFormat="1" applyFont="1" applyFill="1" applyBorder="1" applyAlignment="1">
      <alignment horizontal="center" vertical="center" wrapText="1"/>
    </xf>
    <xf numFmtId="3" fontId="19" fillId="6" borderId="63" xfId="1" applyNumberFormat="1" applyFont="1" applyFill="1" applyBorder="1" applyAlignment="1">
      <alignment horizontal="center" vertical="center" wrapText="1"/>
    </xf>
    <xf numFmtId="3" fontId="31" fillId="0" borderId="3" xfId="1" applyNumberFormat="1" applyFont="1" applyFill="1" applyBorder="1" applyAlignment="1">
      <alignment horizontal="center" vertical="center" wrapText="1"/>
    </xf>
    <xf numFmtId="3" fontId="19" fillId="0" borderId="63" xfId="1" applyNumberFormat="1" applyFont="1" applyFill="1" applyBorder="1" applyAlignment="1">
      <alignment horizontal="center" vertical="center" wrapText="1"/>
    </xf>
    <xf numFmtId="3" fontId="31" fillId="6" borderId="35" xfId="1" applyNumberFormat="1" applyFont="1" applyFill="1" applyBorder="1" applyAlignment="1">
      <alignment horizontal="center" vertical="center" wrapText="1"/>
    </xf>
    <xf numFmtId="3" fontId="19" fillId="6" borderId="4" xfId="1" applyNumberFormat="1" applyFont="1" applyFill="1" applyBorder="1" applyAlignment="1">
      <alignment horizontal="center" vertical="center" wrapText="1"/>
    </xf>
    <xf numFmtId="3" fontId="31" fillId="0" borderId="50" xfId="1" applyNumberFormat="1" applyFont="1" applyFill="1" applyBorder="1" applyAlignment="1">
      <alignment horizontal="center" vertical="center" wrapText="1"/>
    </xf>
    <xf numFmtId="3" fontId="31" fillId="6" borderId="50" xfId="1" applyNumberFormat="1" applyFont="1" applyFill="1" applyBorder="1" applyAlignment="1">
      <alignment horizontal="center" vertical="center" wrapText="1"/>
    </xf>
    <xf numFmtId="3" fontId="22" fillId="0" borderId="1" xfId="0" applyNumberFormat="1" applyFont="1" applyBorder="1" applyAlignment="1">
      <alignment horizontal="left" vertical="center" wrapText="1" indent="1"/>
    </xf>
    <xf numFmtId="3" fontId="31" fillId="0" borderId="1" xfId="0" applyNumberFormat="1" applyFont="1" applyBorder="1" applyAlignment="1">
      <alignment horizontal="center" vertical="center" wrapText="1"/>
    </xf>
    <xf numFmtId="3" fontId="31" fillId="0" borderId="3" xfId="0" applyNumberFormat="1" applyFont="1" applyBorder="1" applyAlignment="1">
      <alignment horizontal="center" vertical="center" wrapText="1"/>
    </xf>
    <xf numFmtId="3" fontId="22" fillId="0" borderId="62" xfId="0" applyNumberFormat="1" applyFont="1" applyBorder="1" applyAlignment="1">
      <alignment horizontal="left" vertical="center" wrapText="1" indent="1"/>
    </xf>
    <xf numFmtId="3" fontId="19" fillId="0" borderId="62" xfId="4" applyNumberFormat="1" applyFont="1" applyBorder="1" applyAlignment="1">
      <alignment horizontal="center" vertical="center" wrapText="1"/>
    </xf>
    <xf numFmtId="3" fontId="22" fillId="0" borderId="34" xfId="0" applyNumberFormat="1" applyFont="1" applyBorder="1" applyAlignment="1">
      <alignment horizontal="center" vertical="center" wrapText="1"/>
    </xf>
    <xf numFmtId="3" fontId="22" fillId="0" borderId="34" xfId="0" applyNumberFormat="1" applyFont="1" applyBorder="1" applyAlignment="1">
      <alignment horizontal="left" vertical="center" wrapText="1" indent="1"/>
    </xf>
    <xf numFmtId="3" fontId="22" fillId="0" borderId="6" xfId="0" applyNumberFormat="1" applyFont="1" applyBorder="1" applyAlignment="1">
      <alignment horizontal="center" vertical="center" wrapText="1"/>
    </xf>
    <xf numFmtId="3" fontId="22" fillId="0" borderId="6" xfId="0" applyNumberFormat="1" applyFont="1" applyBorder="1" applyAlignment="1">
      <alignment horizontal="left" vertical="center" wrapText="1" indent="1"/>
    </xf>
    <xf numFmtId="3" fontId="22" fillId="0" borderId="2" xfId="0" applyNumberFormat="1" applyFont="1" applyBorder="1" applyAlignment="1">
      <alignment horizontal="center" vertical="center" wrapText="1"/>
    </xf>
    <xf numFmtId="3" fontId="22" fillId="0" borderId="2" xfId="0" applyNumberFormat="1" applyFont="1" applyBorder="1" applyAlignment="1">
      <alignment horizontal="left" vertical="center" wrapText="1" indent="1"/>
    </xf>
    <xf numFmtId="3" fontId="31" fillId="0" borderId="6" xfId="0" applyNumberFormat="1" applyFont="1" applyBorder="1" applyAlignment="1">
      <alignment horizontal="center" vertical="center" wrapText="1"/>
    </xf>
    <xf numFmtId="3" fontId="31" fillId="0" borderId="34" xfId="0" applyNumberFormat="1" applyFont="1" applyBorder="1" applyAlignment="1">
      <alignment horizontal="center" vertical="center" wrapText="1"/>
    </xf>
    <xf numFmtId="3" fontId="31" fillId="0" borderId="35" xfId="1" applyNumberFormat="1" applyFont="1" applyFill="1" applyBorder="1" applyAlignment="1">
      <alignment horizontal="center" vertical="center" wrapText="1"/>
    </xf>
    <xf numFmtId="3" fontId="19" fillId="0" borderId="2" xfId="4" applyNumberFormat="1" applyFont="1" applyBorder="1" applyAlignment="1">
      <alignment horizontal="center" vertical="center" wrapText="1"/>
    </xf>
    <xf numFmtId="3" fontId="19" fillId="0" borderId="4" xfId="1" applyNumberFormat="1" applyFont="1" applyFill="1" applyBorder="1" applyAlignment="1">
      <alignment horizontal="center" vertical="center" wrapText="1"/>
    </xf>
    <xf numFmtId="3" fontId="22" fillId="0" borderId="62" xfId="0" applyNumberFormat="1" applyFont="1" applyBorder="1" applyAlignment="1">
      <alignment horizontal="center" vertical="center" wrapText="1"/>
    </xf>
    <xf numFmtId="0" fontId="70" fillId="0" borderId="1" xfId="0" applyFont="1" applyBorder="1" applyAlignment="1">
      <alignment horizontal="left" vertical="center"/>
    </xf>
    <xf numFmtId="0" fontId="70" fillId="0" borderId="34" xfId="0" applyFont="1" applyBorder="1" applyAlignment="1">
      <alignment horizontal="center"/>
    </xf>
    <xf numFmtId="0" fontId="70" fillId="0" borderId="1" xfId="0" applyFont="1" applyBorder="1" applyAlignment="1">
      <alignment horizontal="center"/>
    </xf>
    <xf numFmtId="0" fontId="70" fillId="0" borderId="2" xfId="0" applyFont="1" applyBorder="1" applyAlignment="1">
      <alignment horizontal="left" vertical="center"/>
    </xf>
    <xf numFmtId="0" fontId="70" fillId="0" borderId="2" xfId="0" applyFont="1" applyBorder="1" applyAlignment="1">
      <alignment horizontal="center"/>
    </xf>
    <xf numFmtId="0" fontId="29" fillId="4" borderId="60" xfId="4" applyFont="1" applyFill="1" applyBorder="1" applyAlignment="1">
      <alignment horizontal="right" vertical="center" wrapText="1"/>
    </xf>
    <xf numFmtId="0" fontId="29" fillId="4" borderId="54" xfId="4" applyFont="1" applyFill="1" applyBorder="1" applyAlignment="1">
      <alignment horizontal="right" vertical="center" wrapText="1"/>
    </xf>
    <xf numFmtId="169" fontId="84" fillId="0" borderId="1" xfId="85" applyNumberFormat="1" applyFont="1" applyBorder="1" applyAlignment="1" applyProtection="1">
      <alignment horizontal="right" vertical="center" wrapText="1"/>
      <protection locked="0"/>
    </xf>
    <xf numFmtId="0" fontId="70" fillId="0" borderId="1" xfId="0" applyFont="1" applyBorder="1" applyAlignment="1">
      <alignment horizontal="right" vertical="center"/>
    </xf>
    <xf numFmtId="169" fontId="84" fillId="0" borderId="2" xfId="85" applyNumberFormat="1" applyFont="1" applyBorder="1" applyAlignment="1" applyProtection="1">
      <alignment horizontal="right" vertical="center" wrapText="1"/>
      <protection locked="0"/>
    </xf>
    <xf numFmtId="49" fontId="70" fillId="0" borderId="0" xfId="2" applyNumberFormat="1" applyFont="1" applyAlignment="1">
      <alignment horizontal="right" vertical="center" wrapText="1"/>
    </xf>
    <xf numFmtId="0" fontId="31" fillId="0" borderId="0" xfId="4" applyFont="1" applyAlignment="1">
      <alignment horizontal="right"/>
    </xf>
    <xf numFmtId="0" fontId="19" fillId="0" borderId="0" xfId="4" applyFont="1" applyAlignment="1">
      <alignment horizontal="right"/>
    </xf>
    <xf numFmtId="0" fontId="90" fillId="0" borderId="1" xfId="0" applyFont="1" applyBorder="1" applyAlignment="1">
      <alignment horizontal="center" vertical="center"/>
    </xf>
    <xf numFmtId="0" fontId="90" fillId="0" borderId="1" xfId="0" applyFont="1" applyBorder="1" applyAlignment="1">
      <alignment vertical="center"/>
    </xf>
    <xf numFmtId="0" fontId="24" fillId="2" borderId="13" xfId="2" applyFont="1" applyFill="1" applyBorder="1" applyAlignment="1">
      <alignment horizontal="center" vertical="center" wrapText="1"/>
    </xf>
    <xf numFmtId="0" fontId="24" fillId="2" borderId="19" xfId="2" applyFont="1" applyFill="1" applyBorder="1" applyAlignment="1">
      <alignment horizontal="center" vertical="center" wrapText="1"/>
    </xf>
    <xf numFmtId="49" fontId="7" fillId="0" borderId="0" xfId="0" applyNumberFormat="1" applyFont="1" applyAlignment="1">
      <alignment horizontal="center" vertical="center" wrapText="1"/>
    </xf>
    <xf numFmtId="49" fontId="29" fillId="4" borderId="66" xfId="0" applyNumberFormat="1" applyFont="1" applyFill="1" applyBorder="1" applyAlignment="1">
      <alignment horizontal="center" vertical="center" wrapText="1"/>
    </xf>
    <xf numFmtId="49" fontId="29" fillId="4" borderId="69" xfId="0" applyNumberFormat="1" applyFont="1" applyFill="1" applyBorder="1" applyAlignment="1">
      <alignment horizontal="center" vertical="center" wrapText="1"/>
    </xf>
    <xf numFmtId="49" fontId="29" fillId="4" borderId="74" xfId="0" applyNumberFormat="1" applyFont="1" applyFill="1" applyBorder="1" applyAlignment="1">
      <alignment horizontal="center" vertical="center" wrapText="1"/>
    </xf>
    <xf numFmtId="49" fontId="61" fillId="0" borderId="0" xfId="0" applyNumberFormat="1" applyFont="1" applyAlignment="1">
      <alignment horizontal="left" vertical="top" wrapText="1" indent="4"/>
    </xf>
    <xf numFmtId="49" fontId="22" fillId="0" borderId="13" xfId="0" applyNumberFormat="1" applyFont="1" applyBorder="1" applyAlignment="1">
      <alignment horizontal="justify" vertical="center" wrapText="1"/>
    </xf>
    <xf numFmtId="0" fontId="19" fillId="0" borderId="1" xfId="0" applyFont="1" applyBorder="1" applyAlignment="1">
      <alignment horizontal="justify" vertical="center" wrapText="1"/>
    </xf>
    <xf numFmtId="49" fontId="22" fillId="0" borderId="1" xfId="0" applyNumberFormat="1" applyFont="1" applyBorder="1" applyAlignment="1">
      <alignment horizontal="center" vertical="center" wrapText="1"/>
    </xf>
    <xf numFmtId="49" fontId="22" fillId="0" borderId="3" xfId="0" applyNumberFormat="1" applyFont="1" applyBorder="1" applyAlignment="1">
      <alignment horizontal="center" vertical="center" wrapText="1"/>
    </xf>
    <xf numFmtId="49" fontId="22" fillId="0" borderId="1" xfId="0" applyNumberFormat="1" applyFont="1" applyBorder="1" applyAlignment="1">
      <alignment horizontal="justify" vertical="center" wrapText="1"/>
    </xf>
    <xf numFmtId="49" fontId="19" fillId="0" borderId="1" xfId="0" applyNumberFormat="1" applyFont="1" applyBorder="1" applyAlignment="1">
      <alignment horizontal="center" vertical="center" wrapText="1"/>
    </xf>
    <xf numFmtId="49" fontId="22" fillId="0" borderId="20" xfId="0" applyNumberFormat="1" applyFont="1" applyBorder="1" applyAlignment="1">
      <alignment horizontal="left" vertical="center" wrapText="1"/>
    </xf>
    <xf numFmtId="49" fontId="22" fillId="0" borderId="21" xfId="0" applyNumberFormat="1" applyFont="1" applyBorder="1" applyAlignment="1">
      <alignment horizontal="left" vertical="center" wrapText="1"/>
    </xf>
    <xf numFmtId="49" fontId="22" fillId="0" borderId="10" xfId="0" applyNumberFormat="1" applyFont="1" applyBorder="1" applyAlignment="1">
      <alignment horizontal="left" vertical="center" wrapText="1"/>
    </xf>
    <xf numFmtId="49" fontId="27" fillId="0" borderId="0" xfId="0" applyNumberFormat="1" applyFont="1" applyAlignment="1">
      <alignment horizontal="center" vertical="center" wrapText="1"/>
    </xf>
    <xf numFmtId="49" fontId="22" fillId="0" borderId="19" xfId="0" applyNumberFormat="1" applyFont="1" applyBorder="1" applyAlignment="1">
      <alignment horizontal="justify" vertical="center" wrapText="1"/>
    </xf>
    <xf numFmtId="0" fontId="19" fillId="0" borderId="2" xfId="0" applyFont="1" applyBorder="1" applyAlignment="1">
      <alignment horizontal="justify" vertical="center" wrapText="1"/>
    </xf>
    <xf numFmtId="49" fontId="22" fillId="0" borderId="2" xfId="0" applyNumberFormat="1" applyFont="1" applyBorder="1" applyAlignment="1">
      <alignment horizontal="center" vertical="center" wrapText="1"/>
    </xf>
    <xf numFmtId="49" fontId="22" fillId="0" borderId="4" xfId="0" applyNumberFormat="1" applyFont="1" applyBorder="1" applyAlignment="1">
      <alignment horizontal="center" vertical="center" wrapText="1"/>
    </xf>
    <xf numFmtId="49" fontId="22" fillId="0" borderId="13" xfId="0" applyNumberFormat="1" applyFont="1" applyBorder="1" applyAlignment="1">
      <alignment horizontal="left" vertical="center" wrapText="1"/>
    </xf>
    <xf numFmtId="49" fontId="22" fillId="0" borderId="1" xfId="0" applyNumberFormat="1" applyFont="1" applyBorder="1" applyAlignment="1">
      <alignment horizontal="left" vertical="center" wrapText="1"/>
    </xf>
    <xf numFmtId="49" fontId="22" fillId="6" borderId="1" xfId="0" applyNumberFormat="1" applyFont="1" applyFill="1" applyBorder="1" applyAlignment="1">
      <alignment horizontal="center" vertical="center" wrapText="1"/>
    </xf>
    <xf numFmtId="49" fontId="22" fillId="6" borderId="3" xfId="0" applyNumberFormat="1" applyFont="1" applyFill="1" applyBorder="1" applyAlignment="1">
      <alignment horizontal="center" vertical="center" wrapText="1"/>
    </xf>
    <xf numFmtId="49" fontId="22" fillId="6" borderId="2" xfId="0" applyNumberFormat="1" applyFont="1" applyFill="1" applyBorder="1" applyAlignment="1">
      <alignment horizontal="center" vertical="center" wrapText="1"/>
    </xf>
    <xf numFmtId="49" fontId="22" fillId="6" borderId="4" xfId="0" applyNumberFormat="1" applyFont="1" applyFill="1" applyBorder="1" applyAlignment="1">
      <alignment horizontal="center" vertical="center" wrapText="1"/>
    </xf>
    <xf numFmtId="3" fontId="19" fillId="0" borderId="1" xfId="0" applyNumberFormat="1" applyFont="1" applyBorder="1" applyAlignment="1">
      <alignment horizontal="center" vertical="center" wrapText="1"/>
    </xf>
    <xf numFmtId="3" fontId="19" fillId="0" borderId="3" xfId="0" applyNumberFormat="1" applyFont="1" applyBorder="1" applyAlignment="1">
      <alignment horizontal="center" vertical="center" wrapText="1"/>
    </xf>
    <xf numFmtId="0" fontId="19" fillId="0" borderId="1" xfId="0" applyFont="1" applyBorder="1" applyAlignment="1">
      <alignment horizontal="center" vertical="center" wrapText="1"/>
    </xf>
    <xf numFmtId="49" fontId="19" fillId="0" borderId="3" xfId="0" applyNumberFormat="1" applyFont="1" applyBorder="1" applyAlignment="1">
      <alignment horizontal="center" vertical="center" wrapText="1"/>
    </xf>
    <xf numFmtId="49" fontId="22" fillId="0" borderId="33" xfId="0" applyNumberFormat="1" applyFont="1" applyBorder="1" applyAlignment="1">
      <alignment horizontal="left" vertical="center" wrapText="1"/>
    </xf>
    <xf numFmtId="49" fontId="22" fillId="0" borderId="34" xfId="0" applyNumberFormat="1" applyFont="1" applyBorder="1" applyAlignment="1">
      <alignment horizontal="left" vertical="center" wrapText="1"/>
    </xf>
    <xf numFmtId="49" fontId="22" fillId="6" borderId="34" xfId="0" applyNumberFormat="1" applyFont="1" applyFill="1" applyBorder="1" applyAlignment="1">
      <alignment horizontal="center" vertical="center" wrapText="1"/>
    </xf>
    <xf numFmtId="49" fontId="22" fillId="6" borderId="35" xfId="0" applyNumberFormat="1" applyFont="1" applyFill="1" applyBorder="1" applyAlignment="1">
      <alignment horizontal="center" vertical="center" wrapText="1"/>
    </xf>
    <xf numFmtId="0" fontId="76" fillId="0" borderId="0" xfId="0" applyFont="1" applyAlignment="1">
      <alignment horizontal="center" vertical="center" wrapText="1"/>
    </xf>
    <xf numFmtId="0" fontId="77" fillId="0" borderId="0" xfId="0" applyFont="1" applyAlignment="1">
      <alignment horizontal="left" vertical="center" wrapText="1"/>
    </xf>
    <xf numFmtId="0" fontId="65" fillId="0" borderId="0" xfId="4" applyFont="1" applyAlignment="1">
      <alignment horizontal="left" wrapText="1"/>
    </xf>
    <xf numFmtId="0" fontId="66" fillId="0" borderId="0" xfId="4" applyFont="1" applyAlignment="1">
      <alignment horizontal="left" vertical="center" wrapText="1"/>
    </xf>
    <xf numFmtId="0" fontId="67" fillId="0" borderId="0" xfId="4" applyFont="1" applyAlignment="1">
      <alignment horizontal="left" vertical="center" wrapText="1"/>
    </xf>
    <xf numFmtId="3" fontId="22" fillId="7" borderId="46" xfId="4" applyNumberFormat="1" applyFont="1" applyFill="1" applyBorder="1" applyAlignment="1">
      <alignment horizontal="center" vertical="center" wrapText="1"/>
    </xf>
    <xf numFmtId="3" fontId="22" fillId="7" borderId="48" xfId="4" applyNumberFormat="1" applyFont="1" applyFill="1" applyBorder="1" applyAlignment="1">
      <alignment horizontal="center" vertical="center" wrapText="1"/>
    </xf>
    <xf numFmtId="1" fontId="22" fillId="6" borderId="64" xfId="4" applyNumberFormat="1" applyFont="1" applyFill="1" applyBorder="1" applyAlignment="1">
      <alignment horizontal="center" vertical="center" wrapText="1"/>
    </xf>
    <xf numFmtId="1" fontId="22" fillId="6" borderId="65" xfId="4" applyNumberFormat="1" applyFont="1" applyFill="1" applyBorder="1" applyAlignment="1">
      <alignment horizontal="center" vertical="center" wrapText="1"/>
    </xf>
    <xf numFmtId="1" fontId="22" fillId="0" borderId="64" xfId="4" applyNumberFormat="1" applyFont="1" applyBorder="1" applyAlignment="1">
      <alignment horizontal="center" vertical="center" wrapText="1"/>
    </xf>
    <xf numFmtId="1" fontId="22" fillId="0" borderId="65" xfId="4" applyNumberFormat="1" applyFont="1" applyBorder="1" applyAlignment="1">
      <alignment horizontal="center" vertical="center" wrapText="1"/>
    </xf>
    <xf numFmtId="1" fontId="22" fillId="0" borderId="13" xfId="4" applyNumberFormat="1" applyFont="1" applyBorder="1" applyAlignment="1">
      <alignment horizontal="center" vertical="center" wrapText="1"/>
    </xf>
    <xf numFmtId="0" fontId="64" fillId="0" borderId="25" xfId="4" applyFont="1" applyBorder="1" applyAlignment="1">
      <alignment horizontal="left" vertical="center" wrapText="1" indent="4"/>
    </xf>
    <xf numFmtId="0" fontId="64" fillId="0" borderId="0" xfId="4" applyFont="1" applyAlignment="1">
      <alignment horizontal="left" wrapText="1" indent="4"/>
    </xf>
    <xf numFmtId="49" fontId="29" fillId="3" borderId="28" xfId="4" applyNumberFormat="1" applyFont="1" applyFill="1" applyBorder="1" applyAlignment="1">
      <alignment horizontal="center" vertical="center" wrapText="1"/>
    </xf>
    <xf numFmtId="49" fontId="29" fillId="3" borderId="18" xfId="4" applyNumberFormat="1" applyFont="1" applyFill="1" applyBorder="1" applyAlignment="1">
      <alignment horizontal="center" vertical="center" wrapText="1"/>
    </xf>
    <xf numFmtId="49" fontId="29" fillId="3" borderId="26" xfId="4" applyNumberFormat="1" applyFont="1" applyFill="1" applyBorder="1" applyAlignment="1">
      <alignment horizontal="center" vertical="center" wrapText="1"/>
    </xf>
    <xf numFmtId="49" fontId="29" fillId="3" borderId="27" xfId="4" applyNumberFormat="1" applyFont="1" applyFill="1" applyBorder="1" applyAlignment="1">
      <alignment horizontal="center" vertical="center" wrapText="1"/>
    </xf>
    <xf numFmtId="49" fontId="29" fillId="3" borderId="16" xfId="4" applyNumberFormat="1" applyFont="1" applyFill="1" applyBorder="1" applyAlignment="1">
      <alignment horizontal="center" vertical="center" wrapText="1"/>
    </xf>
    <xf numFmtId="49" fontId="29" fillId="3" borderId="8" xfId="4" applyNumberFormat="1" applyFont="1" applyFill="1" applyBorder="1" applyAlignment="1">
      <alignment horizontal="center" vertical="center" wrapText="1"/>
    </xf>
    <xf numFmtId="0" fontId="30" fillId="4" borderId="20" xfId="4" applyFont="1" applyFill="1" applyBorder="1" applyAlignment="1">
      <alignment horizontal="center" wrapText="1"/>
    </xf>
    <xf numFmtId="0" fontId="30" fillId="4" borderId="10" xfId="4" applyFont="1" applyFill="1" applyBorder="1" applyAlignment="1">
      <alignment horizontal="center" wrapText="1"/>
    </xf>
    <xf numFmtId="0" fontId="64" fillId="0" borderId="0" xfId="4" applyFont="1" applyAlignment="1">
      <alignment horizontal="left" vertical="center" wrapText="1" indent="4"/>
    </xf>
    <xf numFmtId="49" fontId="27" fillId="0" borderId="0" xfId="4" applyNumberFormat="1" applyFont="1" applyAlignment="1">
      <alignment horizontal="center" vertical="center" wrapText="1"/>
    </xf>
    <xf numFmtId="49" fontId="27" fillId="0" borderId="24" xfId="4" applyNumberFormat="1" applyFont="1" applyBorder="1" applyAlignment="1">
      <alignment horizontal="center" vertical="center" wrapText="1"/>
    </xf>
    <xf numFmtId="49" fontId="29" fillId="3" borderId="29" xfId="4" applyNumberFormat="1" applyFont="1" applyFill="1" applyBorder="1" applyAlignment="1">
      <alignment horizontal="center" vertical="center" wrapText="1"/>
    </xf>
    <xf numFmtId="49" fontId="29" fillId="3" borderId="59" xfId="4" applyNumberFormat="1" applyFont="1" applyFill="1" applyBorder="1" applyAlignment="1">
      <alignment horizontal="center" vertical="center" wrapText="1"/>
    </xf>
    <xf numFmtId="49" fontId="29" fillId="3" borderId="21" xfId="4" applyNumberFormat="1" applyFont="1" applyFill="1" applyBorder="1" applyAlignment="1">
      <alignment horizontal="center" vertical="center" wrapText="1"/>
    </xf>
    <xf numFmtId="49" fontId="29" fillId="3" borderId="22" xfId="4" applyNumberFormat="1" applyFont="1" applyFill="1" applyBorder="1" applyAlignment="1">
      <alignment horizontal="center" vertical="center" wrapText="1"/>
    </xf>
    <xf numFmtId="49" fontId="29" fillId="3" borderId="32" xfId="4" applyNumberFormat="1" applyFont="1" applyFill="1" applyBorder="1" applyAlignment="1">
      <alignment horizontal="center" vertical="center" wrapText="1"/>
    </xf>
    <xf numFmtId="3" fontId="28" fillId="0" borderId="20" xfId="4" applyNumberFormat="1" applyFont="1" applyBorder="1" applyAlignment="1">
      <alignment horizontal="left" vertical="center" wrapText="1"/>
    </xf>
    <xf numFmtId="0" fontId="28" fillId="0" borderId="21" xfId="4" applyFont="1" applyBorder="1" applyAlignment="1">
      <alignment horizontal="left" vertical="center" wrapText="1"/>
    </xf>
    <xf numFmtId="0" fontId="28" fillId="0" borderId="10" xfId="4" applyFont="1" applyBorder="1" applyAlignment="1">
      <alignment horizontal="left" vertical="center" wrapText="1"/>
    </xf>
    <xf numFmtId="49" fontId="29" fillId="4" borderId="28" xfId="76" applyNumberFormat="1" applyFont="1" applyFill="1" applyBorder="1" applyAlignment="1">
      <alignment horizontal="center" vertical="center" wrapText="1"/>
    </xf>
    <xf numFmtId="49" fontId="29" fillId="4" borderId="17" xfId="76" applyNumberFormat="1" applyFont="1" applyFill="1" applyBorder="1" applyAlignment="1">
      <alignment horizontal="center" vertical="center" wrapText="1"/>
    </xf>
    <xf numFmtId="1" fontId="22" fillId="6" borderId="103" xfId="76" applyNumberFormat="1" applyFont="1" applyFill="1" applyBorder="1" applyAlignment="1">
      <alignment horizontal="center" vertical="center" wrapText="1"/>
    </xf>
    <xf numFmtId="1" fontId="22" fillId="6" borderId="61" xfId="76" applyNumberFormat="1" applyFont="1" applyFill="1" applyBorder="1" applyAlignment="1">
      <alignment horizontal="center" vertical="center" wrapText="1"/>
    </xf>
    <xf numFmtId="1" fontId="22" fillId="0" borderId="103" xfId="76" applyNumberFormat="1" applyFont="1" applyBorder="1" applyAlignment="1">
      <alignment horizontal="center" vertical="center" wrapText="1"/>
    </xf>
    <xf numFmtId="1" fontId="22" fillId="0" borderId="61" xfId="76" applyNumberFormat="1" applyFont="1" applyBorder="1" applyAlignment="1">
      <alignment horizontal="center" vertical="center" wrapText="1"/>
    </xf>
    <xf numFmtId="1" fontId="22" fillId="0" borderId="66" xfId="76" applyNumberFormat="1" applyFont="1" applyBorder="1" applyAlignment="1">
      <alignment horizontal="center" vertical="center" wrapText="1"/>
    </xf>
    <xf numFmtId="49" fontId="27" fillId="0" borderId="0" xfId="76" applyNumberFormat="1" applyFont="1" applyAlignment="1">
      <alignment horizontal="center" vertical="center" wrapText="1"/>
    </xf>
    <xf numFmtId="3" fontId="27" fillId="0" borderId="20" xfId="76" applyNumberFormat="1" applyFont="1" applyBorder="1" applyAlignment="1">
      <alignment horizontal="center" wrapText="1"/>
    </xf>
    <xf numFmtId="0" fontId="27" fillId="0" borderId="21" xfId="76" applyFont="1" applyBorder="1" applyAlignment="1">
      <alignment horizontal="center" wrapText="1"/>
    </xf>
    <xf numFmtId="0" fontId="27" fillId="0" borderId="10" xfId="76" applyFont="1" applyBorder="1" applyAlignment="1">
      <alignment horizontal="center" wrapText="1"/>
    </xf>
    <xf numFmtId="49" fontId="29" fillId="3" borderId="17" xfId="4" applyNumberFormat="1" applyFont="1" applyFill="1" applyBorder="1" applyAlignment="1">
      <alignment horizontal="center" vertical="center" wrapText="1"/>
    </xf>
    <xf numFmtId="49" fontId="29" fillId="4" borderId="20" xfId="76" applyNumberFormat="1" applyFont="1" applyFill="1" applyBorder="1" applyAlignment="1">
      <alignment horizontal="center" vertical="center" wrapText="1"/>
    </xf>
    <xf numFmtId="49" fontId="29" fillId="4" borderId="21" xfId="76" applyNumberFormat="1" applyFont="1" applyFill="1" applyBorder="1" applyAlignment="1">
      <alignment horizontal="center" vertical="center" wrapText="1"/>
    </xf>
    <xf numFmtId="49" fontId="29" fillId="4" borderId="10" xfId="76" applyNumberFormat="1" applyFont="1" applyFill="1" applyBorder="1" applyAlignment="1">
      <alignment horizontal="center" vertical="center" wrapText="1"/>
    </xf>
    <xf numFmtId="49" fontId="29" fillId="4" borderId="37" xfId="4" applyNumberFormat="1" applyFont="1" applyFill="1" applyBorder="1" applyAlignment="1">
      <alignment horizontal="center" vertical="center" wrapText="1"/>
    </xf>
    <xf numFmtId="49" fontId="29" fillId="4" borderId="41" xfId="4" applyNumberFormat="1" applyFont="1" applyFill="1" applyBorder="1" applyAlignment="1">
      <alignment horizontal="center" vertical="center" wrapText="1"/>
    </xf>
    <xf numFmtId="49" fontId="29" fillId="4" borderId="23" xfId="0" applyNumberFormat="1" applyFont="1" applyFill="1" applyBorder="1" applyAlignment="1">
      <alignment horizontal="center" vertical="center" wrapText="1"/>
    </xf>
    <xf numFmtId="49" fontId="29" fillId="4" borderId="36" xfId="0" applyNumberFormat="1" applyFont="1" applyFill="1" applyBorder="1" applyAlignment="1">
      <alignment horizontal="center" vertical="center" wrapText="1"/>
    </xf>
    <xf numFmtId="49" fontId="29" fillId="4" borderId="22" xfId="0" applyNumberFormat="1" applyFont="1" applyFill="1" applyBorder="1" applyAlignment="1">
      <alignment horizontal="center" vertical="center" wrapText="1"/>
    </xf>
    <xf numFmtId="3" fontId="27" fillId="6" borderId="20" xfId="0" applyNumberFormat="1" applyFont="1" applyFill="1" applyBorder="1" applyAlignment="1">
      <alignment horizontal="center" wrapText="1"/>
    </xf>
    <xf numFmtId="0" fontId="27" fillId="6" borderId="21" xfId="0" applyFont="1" applyFill="1" applyBorder="1" applyAlignment="1">
      <alignment horizontal="center" wrapText="1"/>
    </xf>
    <xf numFmtId="0" fontId="27" fillId="6" borderId="10" xfId="0" applyFont="1" applyFill="1" applyBorder="1" applyAlignment="1">
      <alignment horizontal="center" wrapText="1"/>
    </xf>
    <xf numFmtId="1" fontId="22" fillId="6" borderId="53" xfId="0" applyNumberFormat="1" applyFont="1" applyFill="1" applyBorder="1" applyAlignment="1">
      <alignment horizontal="center" vertical="center" wrapText="1"/>
    </xf>
    <xf numFmtId="1" fontId="22" fillId="6" borderId="100" xfId="0" applyNumberFormat="1" applyFont="1" applyFill="1" applyBorder="1" applyAlignment="1">
      <alignment horizontal="center" vertical="center" wrapText="1"/>
    </xf>
    <xf numFmtId="3" fontId="22" fillId="0" borderId="6" xfId="0" applyNumberFormat="1" applyFont="1" applyBorder="1" applyAlignment="1">
      <alignment horizontal="center" vertical="center" wrapText="1"/>
    </xf>
    <xf numFmtId="3" fontId="22" fillId="0" borderId="1" xfId="0" applyNumberFormat="1" applyFont="1" applyBorder="1" applyAlignment="1">
      <alignment horizontal="center" vertical="center" wrapText="1"/>
    </xf>
    <xf numFmtId="3" fontId="22" fillId="0" borderId="2" xfId="0" applyNumberFormat="1" applyFont="1" applyBorder="1" applyAlignment="1">
      <alignment horizontal="center" vertical="center" wrapText="1"/>
    </xf>
    <xf numFmtId="3" fontId="22" fillId="6" borderId="6" xfId="0" applyNumberFormat="1" applyFont="1" applyFill="1" applyBorder="1" applyAlignment="1">
      <alignment horizontal="center" vertical="center" wrapText="1"/>
    </xf>
    <xf numFmtId="3" fontId="22" fillId="6" borderId="1" xfId="0" applyNumberFormat="1" applyFont="1" applyFill="1" applyBorder="1" applyAlignment="1">
      <alignment horizontal="center" vertical="center" wrapText="1"/>
    </xf>
    <xf numFmtId="3" fontId="22" fillId="6" borderId="2" xfId="0" applyNumberFormat="1" applyFont="1" applyFill="1" applyBorder="1" applyAlignment="1">
      <alignment horizontal="center" vertical="center" wrapText="1"/>
    </xf>
    <xf numFmtId="3" fontId="22" fillId="6" borderId="62" xfId="0" applyNumberFormat="1" applyFont="1" applyFill="1" applyBorder="1" applyAlignment="1">
      <alignment horizontal="center" vertical="center" wrapText="1"/>
    </xf>
    <xf numFmtId="0" fontId="26" fillId="0" borderId="0" xfId="0" applyFont="1" applyAlignment="1">
      <alignment horizontal="left" vertical="center" wrapText="1"/>
    </xf>
    <xf numFmtId="0" fontId="68" fillId="0" borderId="0" xfId="4" applyFont="1" applyAlignment="1">
      <alignment horizontal="left" wrapText="1" indent="4"/>
    </xf>
    <xf numFmtId="0" fontId="60" fillId="0" borderId="0" xfId="4" applyFont="1" applyAlignment="1">
      <alignment horizontal="left" wrapText="1" indent="4"/>
    </xf>
    <xf numFmtId="3" fontId="22" fillId="6" borderId="34" xfId="0" applyNumberFormat="1" applyFont="1" applyFill="1" applyBorder="1" applyAlignment="1">
      <alignment horizontal="center" vertical="center" wrapText="1"/>
    </xf>
    <xf numFmtId="1" fontId="22" fillId="6" borderId="66" xfId="0" applyNumberFormat="1" applyFont="1" applyFill="1" applyBorder="1" applyAlignment="1">
      <alignment horizontal="center" vertical="center" wrapText="1"/>
    </xf>
    <xf numFmtId="3" fontId="22" fillId="0" borderId="34" xfId="0" applyNumberFormat="1" applyFont="1" applyBorder="1" applyAlignment="1">
      <alignment horizontal="center" vertical="center" wrapText="1"/>
    </xf>
    <xf numFmtId="3" fontId="22" fillId="0" borderId="62" xfId="0" applyNumberFormat="1" applyFont="1" applyBorder="1" applyAlignment="1">
      <alignment horizontal="center" vertical="center" wrapText="1"/>
    </xf>
    <xf numFmtId="1" fontId="22" fillId="0" borderId="66" xfId="0" applyNumberFormat="1" applyFont="1" applyBorder="1" applyAlignment="1">
      <alignment horizontal="center" vertical="center" wrapText="1"/>
    </xf>
    <xf numFmtId="1" fontId="22" fillId="0" borderId="53" xfId="0" applyNumberFormat="1" applyFont="1" applyBorder="1" applyAlignment="1">
      <alignment horizontal="center" vertical="center" wrapText="1"/>
    </xf>
    <xf numFmtId="1" fontId="22" fillId="0" borderId="100" xfId="0" applyNumberFormat="1" applyFont="1" applyBorder="1" applyAlignment="1">
      <alignment horizontal="center" vertical="center" wrapText="1"/>
    </xf>
    <xf numFmtId="0" fontId="29" fillId="4" borderId="66" xfId="4" applyFont="1" applyFill="1" applyBorder="1" applyAlignment="1">
      <alignment horizontal="center" vertical="center"/>
    </xf>
    <xf numFmtId="0" fontId="29" fillId="4" borderId="53" xfId="4" applyFont="1" applyFill="1" applyBorder="1" applyAlignment="1">
      <alignment horizontal="center" vertical="center"/>
    </xf>
    <xf numFmtId="0" fontId="29" fillId="4" borderId="69" xfId="4" applyFont="1" applyFill="1" applyBorder="1" applyAlignment="1">
      <alignment horizontal="center" vertical="center"/>
    </xf>
    <xf numFmtId="0" fontId="29" fillId="4" borderId="54" xfId="4" applyFont="1" applyFill="1" applyBorder="1" applyAlignment="1">
      <alignment horizontal="center" vertical="center"/>
    </xf>
    <xf numFmtId="49" fontId="14" fillId="0" borderId="0" xfId="4" applyNumberFormat="1" applyFont="1" applyAlignment="1">
      <alignment horizontal="center" vertical="center" wrapText="1"/>
    </xf>
    <xf numFmtId="0" fontId="27" fillId="0" borderId="0" xfId="4" applyFont="1" applyAlignment="1">
      <alignment horizontal="left"/>
    </xf>
    <xf numFmtId="0" fontId="29" fillId="4" borderId="69" xfId="4" applyFont="1" applyFill="1" applyBorder="1" applyAlignment="1">
      <alignment horizontal="center" vertical="center" wrapText="1"/>
    </xf>
    <xf numFmtId="0" fontId="29" fillId="4" borderId="54" xfId="4" applyFont="1" applyFill="1" applyBorder="1" applyAlignment="1">
      <alignment horizontal="center" vertical="center" wrapText="1"/>
    </xf>
    <xf numFmtId="3" fontId="27" fillId="6" borderId="20" xfId="0" applyNumberFormat="1" applyFont="1" applyFill="1" applyBorder="1" applyAlignment="1">
      <alignment horizontal="left" wrapText="1" indent="4"/>
    </xf>
    <xf numFmtId="0" fontId="27" fillId="6" borderId="21" xfId="0" applyFont="1" applyFill="1" applyBorder="1" applyAlignment="1">
      <alignment horizontal="left" wrapText="1" indent="4"/>
    </xf>
    <xf numFmtId="0" fontId="27" fillId="6" borderId="10" xfId="0" applyFont="1" applyFill="1" applyBorder="1" applyAlignment="1">
      <alignment horizontal="left" wrapText="1" indent="4"/>
    </xf>
    <xf numFmtId="49" fontId="29" fillId="4" borderId="66" xfId="4" applyNumberFormat="1" applyFont="1" applyFill="1" applyBorder="1" applyAlignment="1">
      <alignment horizontal="center" vertical="center" wrapText="1"/>
    </xf>
    <xf numFmtId="49" fontId="29" fillId="4" borderId="53" xfId="4" applyNumberFormat="1" applyFont="1" applyFill="1" applyBorder="1" applyAlignment="1">
      <alignment horizontal="center" vertical="center" wrapText="1"/>
    </xf>
    <xf numFmtId="0" fontId="29" fillId="4" borderId="67" xfId="4" applyFont="1" applyFill="1" applyBorder="1" applyAlignment="1">
      <alignment horizontal="center" vertical="center" wrapText="1"/>
    </xf>
    <xf numFmtId="0" fontId="29" fillId="4" borderId="25" xfId="4" applyFont="1" applyFill="1" applyBorder="1" applyAlignment="1">
      <alignment horizontal="center" vertical="center" wrapText="1"/>
    </xf>
    <xf numFmtId="0" fontId="29" fillId="4" borderId="27" xfId="4" applyFont="1" applyFill="1" applyBorder="1" applyAlignment="1">
      <alignment horizontal="center" vertical="center" wrapText="1"/>
    </xf>
    <xf numFmtId="0" fontId="29" fillId="4" borderId="30" xfId="4" applyFont="1" applyFill="1" applyBorder="1" applyAlignment="1">
      <alignment horizontal="center" vertical="center" wrapText="1"/>
    </xf>
    <xf numFmtId="0" fontId="29" fillId="4" borderId="12" xfId="4" applyFont="1" applyFill="1" applyBorder="1" applyAlignment="1">
      <alignment horizontal="center" vertical="center" wrapText="1"/>
    </xf>
    <xf numFmtId="0" fontId="29" fillId="4" borderId="68" xfId="4" applyFont="1" applyFill="1" applyBorder="1" applyAlignment="1">
      <alignment horizontal="center" vertical="center" wrapText="1"/>
    </xf>
    <xf numFmtId="3" fontId="7" fillId="0" borderId="1" xfId="4" applyNumberFormat="1" applyFont="1" applyBorder="1" applyAlignment="1">
      <alignment horizontal="center" vertical="center"/>
    </xf>
    <xf numFmtId="49" fontId="6" fillId="0" borderId="0" xfId="4" applyNumberFormat="1" applyFont="1" applyAlignment="1">
      <alignment horizontal="center" vertical="center" wrapText="1"/>
    </xf>
    <xf numFmtId="49" fontId="7" fillId="0" borderId="0" xfId="4" applyNumberFormat="1" applyFont="1" applyAlignment="1">
      <alignment horizontal="justify" vertical="center" wrapText="1"/>
    </xf>
    <xf numFmtId="49" fontId="33" fillId="0" borderId="0" xfId="4" applyNumberFormat="1" applyFont="1" applyAlignment="1">
      <alignment horizontal="justify" vertical="center" wrapText="1"/>
    </xf>
    <xf numFmtId="49" fontId="45" fillId="4" borderId="37" xfId="4" applyNumberFormat="1" applyFont="1" applyFill="1" applyBorder="1" applyAlignment="1">
      <alignment horizontal="center" vertical="center" wrapText="1"/>
    </xf>
    <xf numFmtId="49" fontId="45" fillId="4" borderId="38" xfId="4" applyNumberFormat="1" applyFont="1" applyFill="1" applyBorder="1" applyAlignment="1">
      <alignment horizontal="center" vertical="center" wrapText="1"/>
    </xf>
    <xf numFmtId="49" fontId="45" fillId="4" borderId="25" xfId="4" applyNumberFormat="1" applyFont="1" applyFill="1" applyBorder="1" applyAlignment="1">
      <alignment horizontal="center" vertical="center" wrapText="1"/>
    </xf>
    <xf numFmtId="49" fontId="45" fillId="4" borderId="24" xfId="4" applyNumberFormat="1" applyFont="1" applyFill="1" applyBorder="1" applyAlignment="1">
      <alignment horizontal="center" vertical="center" wrapText="1"/>
    </xf>
    <xf numFmtId="49" fontId="45" fillId="4" borderId="26" xfId="4" applyNumberFormat="1" applyFont="1" applyFill="1" applyBorder="1" applyAlignment="1">
      <alignment horizontal="center" vertical="center" wrapText="1"/>
    </xf>
    <xf numFmtId="49" fontId="45" fillId="4" borderId="27" xfId="4" applyNumberFormat="1" applyFont="1" applyFill="1" applyBorder="1" applyAlignment="1">
      <alignment horizontal="center" vertical="center" wrapText="1"/>
    </xf>
    <xf numFmtId="49" fontId="45" fillId="4" borderId="57" xfId="4" applyNumberFormat="1" applyFont="1" applyFill="1" applyBorder="1" applyAlignment="1">
      <alignment horizontal="center" vertical="center" wrapText="1"/>
    </xf>
    <xf numFmtId="49" fontId="45" fillId="4" borderId="58" xfId="4" applyNumberFormat="1" applyFont="1" applyFill="1" applyBorder="1" applyAlignment="1">
      <alignment horizontal="center" vertical="center" wrapText="1"/>
    </xf>
    <xf numFmtId="49" fontId="45" fillId="4" borderId="43" xfId="4" applyNumberFormat="1" applyFont="1" applyFill="1" applyBorder="1" applyAlignment="1">
      <alignment horizontal="center" vertical="center" wrapText="1"/>
    </xf>
    <xf numFmtId="49" fontId="45" fillId="4" borderId="14" xfId="4" applyNumberFormat="1" applyFont="1" applyFill="1" applyBorder="1" applyAlignment="1">
      <alignment horizontal="center" vertical="center" wrapText="1"/>
    </xf>
    <xf numFmtId="49" fontId="45" fillId="4" borderId="44" xfId="4" applyNumberFormat="1" applyFont="1" applyFill="1" applyBorder="1" applyAlignment="1">
      <alignment horizontal="center" vertical="center" wrapText="1"/>
    </xf>
    <xf numFmtId="49" fontId="45" fillId="4" borderId="12" xfId="4" applyNumberFormat="1" applyFont="1" applyFill="1" applyBorder="1" applyAlignment="1">
      <alignment horizontal="center" vertical="center" wrapText="1"/>
    </xf>
    <xf numFmtId="49" fontId="45" fillId="4" borderId="35" xfId="4" applyNumberFormat="1" applyFont="1" applyFill="1" applyBorder="1" applyAlignment="1">
      <alignment horizontal="center" vertical="center" wrapText="1"/>
    </xf>
    <xf numFmtId="49" fontId="45" fillId="4" borderId="28" xfId="4" applyNumberFormat="1" applyFont="1" applyFill="1" applyBorder="1" applyAlignment="1">
      <alignment horizontal="center" vertical="center" wrapText="1"/>
    </xf>
    <xf numFmtId="49" fontId="45" fillId="4" borderId="17" xfId="4" applyNumberFormat="1" applyFont="1" applyFill="1" applyBorder="1" applyAlignment="1">
      <alignment horizontal="center" vertical="center" wrapText="1"/>
    </xf>
    <xf numFmtId="49" fontId="45" fillId="4" borderId="42" xfId="4" applyNumberFormat="1" applyFont="1" applyFill="1" applyBorder="1" applyAlignment="1">
      <alignment horizontal="center" vertical="center" wrapText="1"/>
    </xf>
    <xf numFmtId="49" fontId="45" fillId="4" borderId="20" xfId="4" applyNumberFormat="1" applyFont="1" applyFill="1" applyBorder="1" applyAlignment="1">
      <alignment horizontal="center" vertical="center" wrapText="1"/>
    </xf>
    <xf numFmtId="49" fontId="45" fillId="4" borderId="21" xfId="4" applyNumberFormat="1" applyFont="1" applyFill="1" applyBorder="1" applyAlignment="1">
      <alignment horizontal="center" vertical="center" wrapText="1"/>
    </xf>
    <xf numFmtId="3" fontId="7" fillId="0" borderId="34" xfId="4" applyNumberFormat="1" applyFont="1" applyBorder="1" applyAlignment="1">
      <alignment horizontal="center" vertical="center"/>
    </xf>
    <xf numFmtId="0" fontId="7" fillId="0" borderId="19" xfId="4" applyFont="1" applyBorder="1" applyAlignment="1">
      <alignment horizontal="justify" vertical="center" wrapText="1"/>
    </xf>
    <xf numFmtId="0" fontId="7" fillId="0" borderId="2" xfId="4" applyFont="1" applyBorder="1" applyAlignment="1">
      <alignment horizontal="justify" vertical="center" wrapText="1"/>
    </xf>
    <xf numFmtId="0" fontId="7" fillId="0" borderId="4" xfId="4" applyFont="1" applyBorder="1" applyAlignment="1">
      <alignment horizontal="justify" vertical="center" wrapText="1"/>
    </xf>
    <xf numFmtId="49" fontId="6" fillId="0" borderId="0" xfId="4" applyNumberFormat="1" applyFont="1" applyAlignment="1">
      <alignment horizontal="left" vertical="center" wrapText="1"/>
    </xf>
    <xf numFmtId="49" fontId="7" fillId="0" borderId="31" xfId="4" applyNumberFormat="1" applyFont="1" applyBorder="1" applyAlignment="1">
      <alignment horizontal="center" vertical="center" wrapText="1"/>
    </xf>
    <xf numFmtId="49" fontId="7" fillId="0" borderId="7" xfId="4" applyNumberFormat="1" applyFont="1" applyBorder="1" applyAlignment="1">
      <alignment horizontal="center" vertical="center" wrapText="1"/>
    </xf>
    <xf numFmtId="0" fontId="7" fillId="0" borderId="1" xfId="4" applyFont="1" applyBorder="1" applyAlignment="1">
      <alignment horizontal="justify" vertical="center" wrapText="1"/>
    </xf>
    <xf numFmtId="0" fontId="7" fillId="0" borderId="3" xfId="4" applyFont="1" applyBorder="1" applyAlignment="1">
      <alignment horizontal="justify" vertical="center" wrapText="1"/>
    </xf>
    <xf numFmtId="0" fontId="7" fillId="0" borderId="13" xfId="4" applyFont="1" applyBorder="1" applyAlignment="1">
      <alignment horizontal="justify" vertical="center" wrapText="1"/>
    </xf>
    <xf numFmtId="49" fontId="40" fillId="7" borderId="28" xfId="4" applyNumberFormat="1" applyFont="1" applyFill="1" applyBorder="1" applyAlignment="1">
      <alignment horizontal="center" vertical="center" wrapText="1"/>
    </xf>
    <xf numFmtId="49" fontId="40" fillId="7" borderId="18" xfId="4" applyNumberFormat="1" applyFont="1" applyFill="1" applyBorder="1" applyAlignment="1">
      <alignment horizontal="center" vertical="center" wrapText="1"/>
    </xf>
    <xf numFmtId="49" fontId="40" fillId="7" borderId="23" xfId="4" applyNumberFormat="1" applyFont="1" applyFill="1" applyBorder="1" applyAlignment="1">
      <alignment horizontal="center" vertical="center" wrapText="1"/>
    </xf>
    <xf numFmtId="49" fontId="40" fillId="7" borderId="36" xfId="4" applyNumberFormat="1" applyFont="1" applyFill="1" applyBorder="1" applyAlignment="1">
      <alignment horizontal="center" vertical="center" wrapText="1"/>
    </xf>
    <xf numFmtId="49" fontId="40" fillId="7" borderId="22" xfId="4" applyNumberFormat="1" applyFont="1" applyFill="1" applyBorder="1" applyAlignment="1">
      <alignment horizontal="center" vertical="center" wrapText="1"/>
    </xf>
    <xf numFmtId="49" fontId="40" fillId="4" borderId="43" xfId="4" applyNumberFormat="1" applyFont="1" applyFill="1" applyBorder="1" applyAlignment="1">
      <alignment horizontal="center" vertical="center" wrapText="1"/>
    </xf>
    <xf numFmtId="49" fontId="40" fillId="4" borderId="12" xfId="4" applyNumberFormat="1" applyFont="1" applyFill="1" applyBorder="1" applyAlignment="1">
      <alignment horizontal="center" vertical="center" wrapText="1"/>
    </xf>
    <xf numFmtId="49" fontId="7" fillId="0" borderId="1" xfId="4" applyNumberFormat="1" applyFont="1" applyBorder="1" applyAlignment="1">
      <alignment horizontal="justify" vertical="center" wrapText="1"/>
    </xf>
    <xf numFmtId="49" fontId="7" fillId="0" borderId="3" xfId="4" applyNumberFormat="1" applyFont="1" applyBorder="1" applyAlignment="1">
      <alignment horizontal="justify" vertical="center" wrapText="1"/>
    </xf>
    <xf numFmtId="49" fontId="40" fillId="4" borderId="14" xfId="4" applyNumberFormat="1" applyFont="1" applyFill="1" applyBorder="1" applyAlignment="1">
      <alignment horizontal="center" vertical="center" wrapText="1"/>
    </xf>
    <xf numFmtId="49" fontId="40" fillId="4" borderId="44" xfId="4" applyNumberFormat="1" applyFont="1" applyFill="1" applyBorder="1" applyAlignment="1">
      <alignment horizontal="center" vertical="center" wrapText="1"/>
    </xf>
    <xf numFmtId="49" fontId="40" fillId="4" borderId="34" xfId="4" applyNumberFormat="1" applyFont="1" applyFill="1" applyBorder="1" applyAlignment="1">
      <alignment horizontal="center" vertical="center" wrapText="1"/>
    </xf>
    <xf numFmtId="49" fontId="40" fillId="4" borderId="35" xfId="4" applyNumberFormat="1" applyFont="1" applyFill="1" applyBorder="1" applyAlignment="1">
      <alignment horizontal="center" vertical="center" wrapText="1"/>
    </xf>
    <xf numFmtId="49" fontId="40" fillId="4" borderId="59" xfId="4" applyNumberFormat="1" applyFont="1" applyFill="1" applyBorder="1" applyAlignment="1">
      <alignment horizontal="center" vertical="center" wrapText="1"/>
    </xf>
    <xf numFmtId="49" fontId="40" fillId="4" borderId="36" xfId="4" applyNumberFormat="1" applyFont="1" applyFill="1" applyBorder="1" applyAlignment="1">
      <alignment horizontal="center" vertical="center" wrapText="1"/>
    </xf>
    <xf numFmtId="49" fontId="40" fillId="4" borderId="22" xfId="4" applyNumberFormat="1" applyFont="1" applyFill="1" applyBorder="1" applyAlignment="1">
      <alignment horizontal="center" vertical="center" wrapText="1"/>
    </xf>
    <xf numFmtId="49" fontId="6" fillId="0" borderId="43" xfId="4" applyNumberFormat="1" applyFont="1" applyBorder="1" applyAlignment="1">
      <alignment horizontal="left" vertical="center" wrapText="1" indent="7"/>
    </xf>
    <xf numFmtId="49" fontId="6" fillId="0" borderId="14" xfId="4" applyNumberFormat="1" applyFont="1" applyBorder="1" applyAlignment="1">
      <alignment horizontal="left" vertical="center" wrapText="1" indent="7"/>
    </xf>
    <xf numFmtId="49" fontId="6" fillId="0" borderId="44" xfId="4" applyNumberFormat="1" applyFont="1" applyBorder="1" applyAlignment="1">
      <alignment horizontal="left" vertical="center" wrapText="1" indent="7"/>
    </xf>
    <xf numFmtId="49" fontId="6" fillId="0" borderId="45" xfId="4" applyNumberFormat="1" applyFont="1" applyBorder="1" applyAlignment="1">
      <alignment horizontal="left" vertical="center" wrapText="1" indent="7"/>
    </xf>
    <xf numFmtId="49" fontId="6" fillId="0" borderId="15" xfId="4" applyNumberFormat="1" applyFont="1" applyBorder="1" applyAlignment="1">
      <alignment horizontal="left" vertical="center" wrapText="1" indent="7"/>
    </xf>
    <xf numFmtId="49" fontId="6" fillId="0" borderId="5" xfId="4" applyNumberFormat="1" applyFont="1" applyBorder="1" applyAlignment="1">
      <alignment horizontal="left" vertical="center" wrapText="1" indent="7"/>
    </xf>
    <xf numFmtId="49" fontId="6" fillId="0" borderId="46" xfId="4" applyNumberFormat="1" applyFont="1" applyBorder="1" applyAlignment="1">
      <alignment horizontal="left" vertical="center" wrapText="1" indent="7"/>
    </xf>
    <xf numFmtId="49" fontId="6" fillId="0" borderId="47" xfId="4" applyNumberFormat="1" applyFont="1" applyBorder="1" applyAlignment="1">
      <alignment horizontal="left" vertical="center" wrapText="1" indent="7"/>
    </xf>
    <xf numFmtId="49" fontId="6" fillId="0" borderId="42" xfId="4" applyNumberFormat="1" applyFont="1" applyBorder="1" applyAlignment="1">
      <alignment horizontal="left" vertical="center" wrapText="1" indent="7"/>
    </xf>
    <xf numFmtId="3" fontId="40" fillId="7" borderId="28" xfId="4" applyNumberFormat="1" applyFont="1" applyFill="1" applyBorder="1" applyAlignment="1">
      <alignment horizontal="center" vertical="center" wrapText="1"/>
    </xf>
    <xf numFmtId="3" fontId="40" fillId="7" borderId="18" xfId="4" applyNumberFormat="1" applyFont="1" applyFill="1" applyBorder="1" applyAlignment="1">
      <alignment horizontal="center" vertical="center" wrapText="1"/>
    </xf>
    <xf numFmtId="49" fontId="7" fillId="0" borderId="49" xfId="4" applyNumberFormat="1" applyFont="1" applyBorder="1" applyAlignment="1">
      <alignment horizontal="center" vertical="center" wrapText="1"/>
    </xf>
    <xf numFmtId="49" fontId="7" fillId="0" borderId="48" xfId="4" applyNumberFormat="1" applyFont="1" applyBorder="1" applyAlignment="1">
      <alignment horizontal="center" vertical="center" wrapText="1"/>
    </xf>
    <xf numFmtId="0" fontId="36" fillId="0" borderId="0" xfId="4" applyFont="1" applyAlignment="1">
      <alignment horizontal="left" wrapText="1" indent="4"/>
    </xf>
    <xf numFmtId="0" fontId="35" fillId="0" borderId="0" xfId="4" applyFont="1" applyAlignment="1">
      <alignment horizontal="left" wrapText="1" indent="4"/>
    </xf>
    <xf numFmtId="49" fontId="7" fillId="0" borderId="2" xfId="4" applyNumberFormat="1" applyFont="1" applyBorder="1" applyAlignment="1">
      <alignment horizontal="justify" vertical="center" wrapText="1"/>
    </xf>
    <xf numFmtId="49" fontId="7" fillId="0" borderId="4" xfId="4" applyNumberFormat="1" applyFont="1" applyBorder="1" applyAlignment="1">
      <alignment horizontal="justify" vertical="center" wrapText="1"/>
    </xf>
    <xf numFmtId="3" fontId="7" fillId="0" borderId="2" xfId="4" applyNumberFormat="1" applyFont="1" applyBorder="1" applyAlignment="1">
      <alignment horizontal="center" vertical="center"/>
    </xf>
    <xf numFmtId="49" fontId="6" fillId="0" borderId="45" xfId="4" applyNumberFormat="1" applyFont="1" applyBorder="1" applyAlignment="1">
      <alignment vertical="center"/>
    </xf>
    <xf numFmtId="49" fontId="6" fillId="0" borderId="15" xfId="4" applyNumberFormat="1" applyFont="1" applyBorder="1" applyAlignment="1">
      <alignment vertical="center"/>
    </xf>
    <xf numFmtId="49" fontId="6" fillId="0" borderId="5" xfId="4" applyNumberFormat="1" applyFont="1" applyBorder="1" applyAlignment="1">
      <alignment vertical="center"/>
    </xf>
    <xf numFmtId="49" fontId="6" fillId="0" borderId="46" xfId="4" applyNumberFormat="1" applyFont="1" applyBorder="1" applyAlignment="1">
      <alignment vertical="center"/>
    </xf>
    <xf numFmtId="49" fontId="6" fillId="0" borderId="47" xfId="4" applyNumberFormat="1" applyFont="1" applyBorder="1" applyAlignment="1">
      <alignment vertical="center"/>
    </xf>
    <xf numFmtId="49" fontId="6" fillId="0" borderId="42" xfId="4" applyNumberFormat="1" applyFont="1" applyBorder="1" applyAlignment="1">
      <alignment vertical="center"/>
    </xf>
    <xf numFmtId="49" fontId="9" fillId="0" borderId="0" xfId="4" applyNumberFormat="1" applyFont="1" applyAlignment="1">
      <alignment horizontal="left" vertical="center" wrapText="1"/>
    </xf>
    <xf numFmtId="49" fontId="7" fillId="0" borderId="0" xfId="4" applyNumberFormat="1" applyFont="1" applyAlignment="1">
      <alignment horizontal="left" vertical="center" wrapText="1"/>
    </xf>
    <xf numFmtId="0" fontId="1" fillId="0" borderId="122" xfId="0" applyFont="1" applyBorder="1" applyAlignment="1">
      <alignment horizontal="center" vertical="center" wrapText="1"/>
    </xf>
    <xf numFmtId="0" fontId="1" fillId="0" borderId="102" xfId="0" applyFont="1" applyBorder="1" applyAlignment="1">
      <alignment horizontal="center" vertical="center" wrapText="1"/>
    </xf>
    <xf numFmtId="0" fontId="1" fillId="0" borderId="121" xfId="0" applyFont="1" applyBorder="1" applyAlignment="1">
      <alignment horizontal="center" vertical="center" wrapText="1"/>
    </xf>
    <xf numFmtId="0" fontId="1" fillId="0" borderId="123" xfId="0" applyFont="1" applyBorder="1" applyAlignment="1">
      <alignment horizontal="center" vertical="center" wrapText="1"/>
    </xf>
    <xf numFmtId="0" fontId="1" fillId="0" borderId="105" xfId="0" applyFont="1" applyBorder="1" applyAlignment="1">
      <alignment horizontal="center" vertical="center" wrapText="1"/>
    </xf>
    <xf numFmtId="0" fontId="1" fillId="0" borderId="132" xfId="0" applyFont="1" applyBorder="1" applyAlignment="1">
      <alignment horizontal="center" vertical="center" wrapText="1"/>
    </xf>
    <xf numFmtId="0" fontId="1" fillId="0" borderId="112" xfId="0" applyFont="1" applyBorder="1" applyAlignment="1">
      <alignment horizontal="center" vertical="center" wrapText="1"/>
    </xf>
    <xf numFmtId="0" fontId="1" fillId="0" borderId="104" xfId="0" applyFont="1" applyBorder="1" applyAlignment="1">
      <alignment horizontal="center" vertical="center" wrapText="1"/>
    </xf>
    <xf numFmtId="0" fontId="1" fillId="0" borderId="116" xfId="0" applyFont="1" applyBorder="1" applyAlignment="1">
      <alignment horizontal="center" vertical="center" wrapText="1"/>
    </xf>
    <xf numFmtId="0" fontId="1" fillId="0" borderId="113" xfId="0" applyFont="1" applyBorder="1" applyAlignment="1">
      <alignment horizontal="center" vertical="center" wrapText="1"/>
    </xf>
    <xf numFmtId="0" fontId="1" fillId="0" borderId="117" xfId="0" applyFont="1" applyBorder="1" applyAlignment="1">
      <alignment horizontal="center" vertical="center" wrapText="1"/>
    </xf>
    <xf numFmtId="0" fontId="1" fillId="0" borderId="115" xfId="0" applyFont="1" applyBorder="1" applyAlignment="1">
      <alignment horizontal="center" vertical="center" wrapText="1"/>
    </xf>
    <xf numFmtId="0" fontId="1" fillId="0" borderId="118" xfId="0" applyFont="1" applyBorder="1" applyAlignment="1">
      <alignment horizontal="center" vertical="center" wrapText="1"/>
    </xf>
    <xf numFmtId="0" fontId="1" fillId="0" borderId="124" xfId="0" applyFont="1" applyBorder="1" applyAlignment="1">
      <alignment horizontal="center" vertical="center" wrapText="1"/>
    </xf>
    <xf numFmtId="0" fontId="1" fillId="0" borderId="127" xfId="0" applyFont="1" applyBorder="1" applyAlignment="1">
      <alignment horizontal="center" vertical="center" wrapText="1"/>
    </xf>
    <xf numFmtId="0" fontId="1" fillId="0" borderId="129"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25" xfId="0" applyFont="1" applyBorder="1" applyAlignment="1">
      <alignment horizontal="center" vertical="center" wrapText="1"/>
    </xf>
    <xf numFmtId="0" fontId="1" fillId="0" borderId="0" xfId="0" applyFont="1" applyAlignment="1">
      <alignment horizontal="center" vertical="center" wrapText="1"/>
    </xf>
    <xf numFmtId="0" fontId="1" fillId="0" borderId="130" xfId="0" applyFont="1" applyBorder="1" applyAlignment="1">
      <alignment horizontal="center" vertical="center" wrapText="1"/>
    </xf>
    <xf numFmtId="0" fontId="1" fillId="0" borderId="126" xfId="0" applyFont="1" applyBorder="1" applyAlignment="1">
      <alignment horizontal="center" vertical="center" wrapText="1"/>
    </xf>
    <xf numFmtId="0" fontId="1" fillId="0" borderId="128" xfId="0" applyFont="1" applyBorder="1" applyAlignment="1">
      <alignment horizontal="center" vertical="center" wrapText="1"/>
    </xf>
    <xf numFmtId="0" fontId="1" fillId="0" borderId="131" xfId="0" applyFont="1" applyBorder="1" applyAlignment="1">
      <alignment horizontal="center" vertical="center" wrapText="1"/>
    </xf>
    <xf numFmtId="49" fontId="27" fillId="0" borderId="24" xfId="76" applyNumberFormat="1" applyFont="1" applyBorder="1" applyAlignment="1">
      <alignment horizontal="center" vertical="center" wrapText="1"/>
    </xf>
    <xf numFmtId="3" fontId="80" fillId="6" borderId="26" xfId="76" applyNumberFormat="1" applyFont="1" applyFill="1" applyBorder="1" applyAlignment="1">
      <alignment horizontal="left" indent="4"/>
    </xf>
    <xf numFmtId="0" fontId="80" fillId="6" borderId="25" xfId="76" applyFont="1" applyFill="1" applyBorder="1" applyAlignment="1">
      <alignment horizontal="left" indent="4"/>
    </xf>
    <xf numFmtId="0" fontId="80" fillId="6" borderId="27" xfId="76" applyFont="1" applyFill="1" applyBorder="1" applyAlignment="1">
      <alignment horizontal="left" indent="4"/>
    </xf>
    <xf numFmtId="0" fontId="68" fillId="0" borderId="0" xfId="4" applyFont="1" applyAlignment="1">
      <alignment horizontal="left" wrapText="1"/>
    </xf>
    <xf numFmtId="3" fontId="27" fillId="6" borderId="20" xfId="76" applyNumberFormat="1" applyFont="1" applyFill="1" applyBorder="1" applyAlignment="1">
      <alignment horizontal="center"/>
    </xf>
    <xf numFmtId="0" fontId="27" fillId="6" borderId="21" xfId="76" applyFont="1" applyFill="1" applyBorder="1" applyAlignment="1">
      <alignment horizontal="center"/>
    </xf>
    <xf numFmtId="0" fontId="27" fillId="6" borderId="10" xfId="76" applyFont="1" applyFill="1" applyBorder="1" applyAlignment="1">
      <alignment horizontal="center"/>
    </xf>
    <xf numFmtId="49" fontId="6" fillId="0" borderId="45" xfId="4" applyNumberFormat="1" applyFont="1" applyBorder="1" applyAlignment="1">
      <alignment horizontal="center" vertical="center" wrapText="1"/>
    </xf>
    <xf numFmtId="49" fontId="6" fillId="0" borderId="15" xfId="4" applyNumberFormat="1" applyFont="1" applyBorder="1" applyAlignment="1">
      <alignment horizontal="center" vertical="center" wrapText="1"/>
    </xf>
    <xf numFmtId="49" fontId="6" fillId="0" borderId="5" xfId="4" applyNumberFormat="1" applyFont="1" applyBorder="1" applyAlignment="1">
      <alignment horizontal="center" vertical="center" wrapText="1"/>
    </xf>
    <xf numFmtId="49" fontId="40" fillId="0" borderId="0" xfId="4" applyNumberFormat="1" applyFont="1" applyAlignment="1">
      <alignment horizontal="center" vertical="center" wrapText="1"/>
    </xf>
    <xf numFmtId="3" fontId="40" fillId="0" borderId="0" xfId="4" applyNumberFormat="1" applyFont="1" applyAlignment="1">
      <alignment horizontal="center" vertical="center" wrapText="1"/>
    </xf>
    <xf numFmtId="49" fontId="7" fillId="0" borderId="25" xfId="4" applyNumberFormat="1" applyFont="1" applyBorder="1" applyAlignment="1">
      <alignment horizontal="left" vertical="top" wrapText="1"/>
    </xf>
    <xf numFmtId="49" fontId="6" fillId="0" borderId="0" xfId="4" applyNumberFormat="1" applyFont="1" applyAlignment="1">
      <alignment horizontal="left" wrapText="1"/>
    </xf>
    <xf numFmtId="0" fontId="68" fillId="0" borderId="0" xfId="4" applyFont="1" applyAlignment="1">
      <alignment horizontal="left" vertical="top" wrapText="1"/>
    </xf>
    <xf numFmtId="49" fontId="6" fillId="0" borderId="43" xfId="4" applyNumberFormat="1" applyFont="1" applyBorder="1" applyAlignment="1">
      <alignment horizontal="center" vertical="center" wrapText="1"/>
    </xf>
    <xf numFmtId="49" fontId="6" fillId="0" borderId="14" xfId="4" applyNumberFormat="1" applyFont="1" applyBorder="1" applyAlignment="1">
      <alignment horizontal="center" vertical="center" wrapText="1"/>
    </xf>
    <xf numFmtId="49" fontId="6" fillId="0" borderId="44" xfId="4" applyNumberFormat="1" applyFont="1" applyBorder="1" applyAlignment="1">
      <alignment horizontal="center" vertical="center" wrapText="1"/>
    </xf>
    <xf numFmtId="49" fontId="45" fillId="4" borderId="0" xfId="4" applyNumberFormat="1" applyFont="1" applyFill="1" applyAlignment="1">
      <alignment horizontal="center" vertical="center" wrapText="1"/>
    </xf>
    <xf numFmtId="3" fontId="66" fillId="6" borderId="20" xfId="4" applyNumberFormat="1" applyFont="1" applyFill="1" applyBorder="1" applyAlignment="1">
      <alignment horizontal="left" vertical="center" wrapText="1" indent="2"/>
    </xf>
    <xf numFmtId="0" fontId="85" fillId="6" borderId="21" xfId="4" applyFont="1" applyFill="1" applyBorder="1" applyAlignment="1">
      <alignment horizontal="left" vertical="center" wrapText="1" indent="2"/>
    </xf>
    <xf numFmtId="0" fontId="85" fillId="6" borderId="10" xfId="4" applyFont="1" applyFill="1" applyBorder="1" applyAlignment="1">
      <alignment horizontal="left" vertical="center" wrapText="1" indent="2"/>
    </xf>
    <xf numFmtId="49" fontId="45" fillId="4" borderId="10" xfId="4" applyNumberFormat="1" applyFont="1" applyFill="1" applyBorder="1" applyAlignment="1">
      <alignment horizontal="center" vertical="center" wrapText="1"/>
    </xf>
    <xf numFmtId="0" fontId="29" fillId="4" borderId="33" xfId="76" applyFont="1" applyFill="1" applyBorder="1" applyAlignment="1">
      <alignment horizontal="center"/>
    </xf>
    <xf numFmtId="0" fontId="29" fillId="4" borderId="34" xfId="76" applyFont="1" applyFill="1" applyBorder="1" applyAlignment="1">
      <alignment horizontal="center"/>
    </xf>
    <xf numFmtId="0" fontId="29" fillId="4" borderId="35" xfId="76" applyFont="1" applyFill="1" applyBorder="1" applyAlignment="1">
      <alignment horizontal="center"/>
    </xf>
    <xf numFmtId="0" fontId="23" fillId="0" borderId="0" xfId="4" applyFont="1" applyAlignment="1">
      <alignment horizontal="center" vertical="center" wrapText="1"/>
    </xf>
    <xf numFmtId="0" fontId="28" fillId="6" borderId="10" xfId="76" applyFont="1" applyFill="1" applyBorder="1" applyAlignment="1">
      <alignment horizontal="center"/>
    </xf>
    <xf numFmtId="49" fontId="23" fillId="0" borderId="45" xfId="4" applyNumberFormat="1" applyFont="1" applyBorder="1" applyAlignment="1">
      <alignment vertical="center" wrapText="1"/>
    </xf>
    <xf numFmtId="49" fontId="23" fillId="0" borderId="15" xfId="4" applyNumberFormat="1" applyFont="1" applyBorder="1" applyAlignment="1">
      <alignment vertical="center" wrapText="1"/>
    </xf>
    <xf numFmtId="49" fontId="23" fillId="0" borderId="5" xfId="4" applyNumberFormat="1" applyFont="1" applyBorder="1" applyAlignment="1">
      <alignment vertical="center" wrapText="1"/>
    </xf>
    <xf numFmtId="49" fontId="23" fillId="0" borderId="46" xfId="4" applyNumberFormat="1" applyFont="1" applyBorder="1" applyAlignment="1">
      <alignment vertical="center" wrapText="1"/>
    </xf>
    <xf numFmtId="49" fontId="23" fillId="0" borderId="47" xfId="4" applyNumberFormat="1" applyFont="1" applyBorder="1" applyAlignment="1">
      <alignment vertical="center" wrapText="1"/>
    </xf>
    <xf numFmtId="49" fontId="23" fillId="0" borderId="42" xfId="4" applyNumberFormat="1" applyFont="1" applyBorder="1" applyAlignment="1">
      <alignment vertical="center" wrapText="1"/>
    </xf>
    <xf numFmtId="49" fontId="26" fillId="0" borderId="25" xfId="4" applyNumberFormat="1" applyFont="1" applyBorder="1" applyAlignment="1">
      <alignment horizontal="left" vertical="center" wrapText="1"/>
    </xf>
    <xf numFmtId="3" fontId="27" fillId="6" borderId="20" xfId="4" applyNumberFormat="1" applyFont="1" applyFill="1" applyBorder="1" applyAlignment="1">
      <alignment horizontal="center" vertical="center" wrapText="1"/>
    </xf>
    <xf numFmtId="3" fontId="27" fillId="6" borderId="21" xfId="4" applyNumberFormat="1" applyFont="1" applyFill="1" applyBorder="1" applyAlignment="1">
      <alignment horizontal="center" vertical="center" wrapText="1"/>
    </xf>
    <xf numFmtId="3" fontId="27" fillId="6" borderId="10" xfId="4" applyNumberFormat="1" applyFont="1" applyFill="1" applyBorder="1" applyAlignment="1">
      <alignment horizontal="center" vertical="center" wrapText="1"/>
    </xf>
    <xf numFmtId="49" fontId="23" fillId="0" borderId="43" xfId="4" applyNumberFormat="1" applyFont="1" applyBorder="1" applyAlignment="1">
      <alignment vertical="center" wrapText="1"/>
    </xf>
    <xf numFmtId="49" fontId="23" fillId="0" borderId="14" xfId="4" applyNumberFormat="1" applyFont="1" applyBorder="1" applyAlignment="1">
      <alignment vertical="center" wrapText="1"/>
    </xf>
    <xf numFmtId="49" fontId="23" fillId="0" borderId="44" xfId="4" applyNumberFormat="1" applyFont="1" applyBorder="1" applyAlignment="1">
      <alignment vertical="center" wrapText="1"/>
    </xf>
    <xf numFmtId="49" fontId="52" fillId="4" borderId="43" xfId="76" applyNumberFormat="1" applyFont="1" applyFill="1" applyBorder="1" applyAlignment="1">
      <alignment horizontal="center" vertical="center" wrapText="1"/>
    </xf>
    <xf numFmtId="49" fontId="52" fillId="4" borderId="14" xfId="76" applyNumberFormat="1" applyFont="1" applyFill="1" applyBorder="1" applyAlignment="1">
      <alignment horizontal="center" vertical="center" wrapText="1"/>
    </xf>
    <xf numFmtId="49" fontId="52" fillId="4" borderId="44" xfId="76" applyNumberFormat="1" applyFont="1" applyFill="1" applyBorder="1" applyAlignment="1">
      <alignment horizontal="center" vertical="center" wrapText="1"/>
    </xf>
    <xf numFmtId="49" fontId="52" fillId="4" borderId="28" xfId="76" applyNumberFormat="1" applyFont="1" applyFill="1" applyBorder="1" applyAlignment="1">
      <alignment horizontal="center" vertical="center" wrapText="1"/>
    </xf>
    <xf numFmtId="49" fontId="52" fillId="4" borderId="17" xfId="76" applyNumberFormat="1" applyFont="1" applyFill="1" applyBorder="1" applyAlignment="1">
      <alignment horizontal="center" vertical="center" wrapText="1"/>
    </xf>
    <xf numFmtId="3" fontId="52" fillId="4" borderId="28" xfId="76" applyNumberFormat="1" applyFont="1" applyFill="1" applyBorder="1" applyAlignment="1">
      <alignment horizontal="center" vertical="center" wrapText="1"/>
    </xf>
    <xf numFmtId="3" fontId="52" fillId="4" borderId="17" xfId="76" applyNumberFormat="1" applyFont="1" applyFill="1" applyBorder="1" applyAlignment="1">
      <alignment horizontal="center" vertical="center" wrapText="1"/>
    </xf>
    <xf numFmtId="0" fontId="52" fillId="4" borderId="101" xfId="4" applyFont="1" applyFill="1" applyBorder="1" applyAlignment="1">
      <alignment horizontal="center" vertical="center" wrapText="1"/>
    </xf>
    <xf numFmtId="0" fontId="52" fillId="4" borderId="23" xfId="4" applyFont="1" applyFill="1" applyBorder="1" applyAlignment="1">
      <alignment horizontal="center" vertical="center" wrapText="1"/>
    </xf>
    <xf numFmtId="3" fontId="27" fillId="6" borderId="20" xfId="76" applyNumberFormat="1" applyFont="1" applyFill="1" applyBorder="1" applyAlignment="1">
      <alignment horizontal="center" vertical="center" wrapText="1"/>
    </xf>
    <xf numFmtId="3" fontId="27" fillId="6" borderId="21" xfId="76" applyNumberFormat="1" applyFont="1" applyFill="1" applyBorder="1" applyAlignment="1">
      <alignment horizontal="center" vertical="center" wrapText="1"/>
    </xf>
    <xf numFmtId="3" fontId="27" fillId="6" borderId="10" xfId="76" applyNumberFormat="1" applyFont="1" applyFill="1" applyBorder="1" applyAlignment="1">
      <alignment horizontal="center" vertical="center" wrapText="1"/>
    </xf>
    <xf numFmtId="49" fontId="27" fillId="2" borderId="24" xfId="76" applyNumberFormat="1" applyFont="1" applyFill="1" applyBorder="1" applyAlignment="1">
      <alignment horizontal="center" vertical="center" wrapText="1"/>
    </xf>
    <xf numFmtId="0" fontId="23" fillId="0" borderId="0" xfId="4" applyFont="1" applyAlignment="1">
      <alignment horizontal="left" wrapText="1"/>
    </xf>
    <xf numFmtId="49" fontId="27" fillId="2" borderId="0" xfId="0" applyNumberFormat="1" applyFont="1" applyFill="1" applyAlignment="1">
      <alignment horizontal="center" vertical="center" wrapText="1"/>
    </xf>
    <xf numFmtId="3" fontId="55" fillId="6" borderId="20" xfId="4" applyNumberFormat="1" applyFont="1" applyFill="1" applyBorder="1" applyAlignment="1">
      <alignment horizontal="center" vertical="center" wrapText="1"/>
    </xf>
    <xf numFmtId="0" fontId="55" fillId="6" borderId="21" xfId="4" applyFont="1" applyFill="1" applyBorder="1" applyAlignment="1">
      <alignment horizontal="center" vertical="center" wrapText="1"/>
    </xf>
    <xf numFmtId="0" fontId="55" fillId="6" borderId="10" xfId="4" applyFont="1" applyFill="1" applyBorder="1" applyAlignment="1">
      <alignment horizontal="center" vertical="center" wrapText="1"/>
    </xf>
    <xf numFmtId="2" fontId="5" fillId="0" borderId="30" xfId="4" applyNumberFormat="1" applyBorder="1" applyAlignment="1">
      <alignment horizontal="center" vertical="center"/>
    </xf>
    <xf numFmtId="2" fontId="5" fillId="0" borderId="14" xfId="4" applyNumberFormat="1" applyBorder="1" applyAlignment="1">
      <alignment horizontal="center" vertical="center"/>
    </xf>
    <xf numFmtId="0" fontId="5" fillId="0" borderId="14" xfId="4" applyBorder="1" applyAlignment="1">
      <alignment horizontal="center" vertical="center"/>
    </xf>
    <xf numFmtId="2" fontId="5" fillId="0" borderId="12" xfId="4" applyNumberFormat="1" applyBorder="1" applyAlignment="1">
      <alignment horizontal="center" vertical="center"/>
    </xf>
    <xf numFmtId="0" fontId="12" fillId="9" borderId="0" xfId="4" applyFont="1" applyFill="1" applyAlignment="1">
      <alignment horizontal="center"/>
    </xf>
    <xf numFmtId="0" fontId="19" fillId="0" borderId="26" xfId="76" applyFont="1" applyBorder="1" applyAlignment="1">
      <alignment horizontal="left" vertical="top" wrapText="1"/>
    </xf>
    <xf numFmtId="0" fontId="19" fillId="0" borderId="25" xfId="76" applyFont="1" applyBorder="1" applyAlignment="1">
      <alignment horizontal="left" vertical="top"/>
    </xf>
    <xf numFmtId="0" fontId="19" fillId="0" borderId="27" xfId="76" applyFont="1" applyBorder="1" applyAlignment="1">
      <alignment horizontal="left" vertical="top"/>
    </xf>
    <xf numFmtId="0" fontId="19" fillId="0" borderId="29" xfId="76" applyFont="1" applyBorder="1" applyAlignment="1">
      <alignment horizontal="left" vertical="top"/>
    </xf>
    <xf numFmtId="0" fontId="19" fillId="0" borderId="0" xfId="76" applyFont="1" applyAlignment="1">
      <alignment horizontal="left" vertical="top"/>
    </xf>
    <xf numFmtId="0" fontId="19" fillId="0" borderId="32" xfId="76" applyFont="1" applyBorder="1" applyAlignment="1">
      <alignment horizontal="left" vertical="top"/>
    </xf>
    <xf numFmtId="0" fontId="19" fillId="0" borderId="57" xfId="76" applyFont="1" applyBorder="1" applyAlignment="1">
      <alignment horizontal="left" vertical="top"/>
    </xf>
    <xf numFmtId="0" fontId="19" fillId="0" borderId="24" xfId="76" applyFont="1" applyBorder="1" applyAlignment="1">
      <alignment horizontal="left" vertical="top"/>
    </xf>
    <xf numFmtId="0" fontId="19" fillId="0" borderId="58" xfId="76" applyFont="1" applyBorder="1" applyAlignment="1">
      <alignment horizontal="left" vertical="top"/>
    </xf>
    <xf numFmtId="0" fontId="19" fillId="0" borderId="25" xfId="76" applyFont="1" applyBorder="1" applyAlignment="1">
      <alignment horizontal="left" vertical="top" wrapText="1"/>
    </xf>
    <xf numFmtId="0" fontId="5" fillId="0" borderId="20" xfId="4" applyBorder="1" applyAlignment="1">
      <alignment horizontal="center"/>
    </xf>
    <xf numFmtId="0" fontId="5" fillId="0" borderId="21" xfId="4" applyBorder="1" applyAlignment="1">
      <alignment horizontal="center"/>
    </xf>
    <xf numFmtId="0" fontId="5" fillId="0" borderId="10" xfId="4" applyBorder="1" applyAlignment="1">
      <alignment horizontal="center"/>
    </xf>
    <xf numFmtId="165" fontId="0" fillId="0" borderId="31" xfId="78" applyFont="1" applyBorder="1" applyAlignment="1">
      <alignment horizontal="center"/>
    </xf>
    <xf numFmtId="165" fontId="0" fillId="0" borderId="7" xfId="78" applyFont="1" applyBorder="1" applyAlignment="1">
      <alignment horizontal="center"/>
    </xf>
    <xf numFmtId="165" fontId="11" fillId="0" borderId="31" xfId="78" applyFont="1" applyBorder="1" applyAlignment="1">
      <alignment horizontal="center" vertical="center"/>
    </xf>
    <xf numFmtId="165" fontId="11" fillId="0" borderId="7" xfId="78" applyFont="1" applyBorder="1" applyAlignment="1">
      <alignment horizontal="center" vertical="center"/>
    </xf>
    <xf numFmtId="0" fontId="5" fillId="0" borderId="0" xfId="4" applyAlignment="1">
      <alignment horizontal="center"/>
    </xf>
    <xf numFmtId="0" fontId="25" fillId="11" borderId="43" xfId="0" applyFont="1" applyFill="1" applyBorder="1" applyAlignment="1">
      <alignment horizontal="center" vertical="center"/>
    </xf>
    <xf numFmtId="0" fontId="25" fillId="11" borderId="14" xfId="0" applyFont="1" applyFill="1" applyBorder="1" applyAlignment="1">
      <alignment horizontal="center" vertical="center"/>
    </xf>
    <xf numFmtId="0" fontId="25" fillId="11" borderId="44" xfId="0" applyFont="1" applyFill="1" applyBorder="1" applyAlignment="1">
      <alignment horizontal="center" vertical="center"/>
    </xf>
    <xf numFmtId="0" fontId="32" fillId="0" borderId="13" xfId="0" applyFont="1" applyBorder="1" applyAlignment="1">
      <alignment horizontal="center"/>
    </xf>
    <xf numFmtId="0" fontId="32" fillId="0" borderId="1" xfId="0" applyFont="1" applyBorder="1" applyAlignment="1">
      <alignment horizontal="center"/>
    </xf>
    <xf numFmtId="0" fontId="7" fillId="0" borderId="0" xfId="77" applyFont="1" applyAlignment="1">
      <alignment horizontal="center"/>
    </xf>
    <xf numFmtId="0" fontId="40" fillId="14" borderId="75" xfId="77" applyFont="1" applyFill="1" applyBorder="1" applyAlignment="1">
      <alignment horizontal="center" vertical="center" textRotation="90"/>
    </xf>
    <xf numFmtId="3" fontId="19" fillId="0" borderId="46" xfId="0" applyNumberFormat="1" applyFont="1" applyBorder="1" applyAlignment="1">
      <alignment horizontal="center"/>
    </xf>
    <xf numFmtId="3" fontId="19" fillId="0" borderId="48" xfId="0" applyNumberFormat="1" applyFont="1" applyBorder="1" applyAlignment="1">
      <alignment horizontal="center"/>
    </xf>
    <xf numFmtId="3" fontId="19" fillId="0" borderId="24" xfId="0" applyNumberFormat="1" applyFont="1" applyBorder="1" applyAlignment="1">
      <alignment horizontal="center"/>
    </xf>
    <xf numFmtId="3" fontId="22" fillId="8" borderId="59" xfId="0" applyNumberFormat="1" applyFont="1" applyFill="1" applyBorder="1" applyAlignment="1">
      <alignment horizontal="center"/>
    </xf>
    <xf numFmtId="3" fontId="22" fillId="8" borderId="36" xfId="0" applyNumberFormat="1" applyFont="1" applyFill="1" applyBorder="1" applyAlignment="1">
      <alignment horizontal="center"/>
    </xf>
    <xf numFmtId="0" fontId="32" fillId="0" borderId="46" xfId="0" applyFont="1" applyBorder="1" applyAlignment="1">
      <alignment horizontal="center"/>
    </xf>
    <xf numFmtId="0" fontId="32" fillId="0" borderId="48" xfId="0" applyFont="1" applyBorder="1" applyAlignment="1">
      <alignment horizontal="center"/>
    </xf>
    <xf numFmtId="0" fontId="40" fillId="15" borderId="75" xfId="77" applyFont="1" applyFill="1" applyBorder="1" applyAlignment="1">
      <alignment horizontal="center" vertical="center" textRotation="90"/>
    </xf>
    <xf numFmtId="3" fontId="22" fillId="8" borderId="59" xfId="0" applyNumberFormat="1" applyFont="1" applyFill="1" applyBorder="1" applyAlignment="1">
      <alignment horizontal="center" vertical="center"/>
    </xf>
    <xf numFmtId="3" fontId="22" fillId="8" borderId="36" xfId="0" applyNumberFormat="1" applyFont="1" applyFill="1" applyBorder="1" applyAlignment="1">
      <alignment horizontal="center" vertical="center"/>
    </xf>
    <xf numFmtId="0" fontId="40" fillId="13" borderId="43" xfId="77" applyFont="1" applyFill="1" applyBorder="1" applyAlignment="1">
      <alignment horizontal="center" vertical="center"/>
    </xf>
    <xf numFmtId="0" fontId="40" fillId="13" borderId="14" xfId="77" applyFont="1" applyFill="1" applyBorder="1" applyAlignment="1">
      <alignment horizontal="center" vertical="center"/>
    </xf>
    <xf numFmtId="0" fontId="40" fillId="13" borderId="44" xfId="77" applyFont="1" applyFill="1" applyBorder="1" applyAlignment="1">
      <alignment horizontal="center" vertical="center"/>
    </xf>
    <xf numFmtId="0" fontId="32" fillId="0" borderId="13" xfId="0" applyFont="1" applyBorder="1" applyAlignment="1">
      <alignment horizontal="center" vertical="center"/>
    </xf>
    <xf numFmtId="0" fontId="32" fillId="0" borderId="1" xfId="0" applyFont="1" applyBorder="1" applyAlignment="1">
      <alignment horizontal="center" vertical="center"/>
    </xf>
    <xf numFmtId="49" fontId="47" fillId="2" borderId="0" xfId="4" applyNumberFormat="1" applyFont="1" applyFill="1" applyAlignment="1">
      <alignment horizontal="center" vertical="center" wrapText="1"/>
    </xf>
    <xf numFmtId="49" fontId="6" fillId="2" borderId="0" xfId="4" applyNumberFormat="1" applyFont="1" applyFill="1" applyAlignment="1">
      <alignment horizontal="center" vertical="center" wrapText="1"/>
    </xf>
    <xf numFmtId="0" fontId="25" fillId="10" borderId="1" xfId="76" applyFont="1" applyFill="1" applyBorder="1" applyAlignment="1">
      <alignment horizontal="center" vertical="center"/>
    </xf>
    <xf numFmtId="49" fontId="55" fillId="0" borderId="0" xfId="4" applyNumberFormat="1" applyFont="1" applyAlignment="1">
      <alignment horizontal="center" vertical="center" wrapText="1"/>
    </xf>
    <xf numFmtId="49" fontId="53" fillId="0" borderId="0" xfId="4" applyNumberFormat="1" applyFont="1" applyAlignment="1">
      <alignment horizontal="justify" vertical="center" wrapText="1"/>
    </xf>
    <xf numFmtId="3" fontId="55" fillId="6" borderId="20" xfId="4" applyNumberFormat="1" applyFont="1" applyFill="1" applyBorder="1" applyAlignment="1">
      <alignment horizontal="left" vertical="center" wrapText="1" indent="1"/>
    </xf>
    <xf numFmtId="0" fontId="55" fillId="6" borderId="21" xfId="4" applyFont="1" applyFill="1" applyBorder="1" applyAlignment="1">
      <alignment horizontal="left" vertical="center" wrapText="1" indent="1"/>
    </xf>
    <xf numFmtId="0" fontId="55" fillId="6" borderId="10" xfId="4" applyFont="1" applyFill="1" applyBorder="1" applyAlignment="1">
      <alignment horizontal="left" vertical="center" wrapText="1" indent="1"/>
    </xf>
  </cellXfs>
  <cellStyles count="87">
    <cellStyle name="Comma" xfId="85" builtinId="3"/>
    <cellStyle name="Comma [0]" xfId="82" builtinId="6"/>
    <cellStyle name="Currency [0]" xfId="75" builtinId="7"/>
    <cellStyle name="Followed Hyperlink" xfId="50" builtinId="9" hidden="1"/>
    <cellStyle name="Followed Hyperlink" xfId="52" builtinId="9" hidden="1"/>
    <cellStyle name="Followed Hyperlink" xfId="30" builtinId="9" hidden="1"/>
    <cellStyle name="Followed Hyperlink" xfId="70" builtinId="9" hidden="1"/>
    <cellStyle name="Followed Hyperlink" xfId="62" builtinId="9" hidden="1"/>
    <cellStyle name="Followed Hyperlink" xfId="26" builtinId="9" hidden="1"/>
    <cellStyle name="Followed Hyperlink" xfId="28" builtinId="9" hidden="1"/>
    <cellStyle name="Followed Hyperlink" xfId="32"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24" builtinId="9" hidden="1"/>
    <cellStyle name="Followed Hyperlink" xfId="60" builtinId="9" hidden="1"/>
    <cellStyle name="Followed Hyperlink" xfId="66" builtinId="9" hidden="1"/>
    <cellStyle name="Followed Hyperlink" xfId="68" builtinId="9" hidden="1"/>
    <cellStyle name="Followed Hyperlink" xfId="72" builtinId="9" hidden="1"/>
    <cellStyle name="Followed Hyperlink" xfId="58" builtinId="9" hidden="1"/>
    <cellStyle name="Followed Hyperlink" xfId="56" builtinId="9" hidden="1"/>
    <cellStyle name="Followed Hyperlink" xfId="64" builtinId="9" hidden="1"/>
    <cellStyle name="Followed Hyperlink" xfId="44" builtinId="9" hidden="1"/>
    <cellStyle name="Followed Hyperlink" xfId="34" builtinId="9" hidden="1"/>
    <cellStyle name="Followed Hyperlink" xfId="54" builtinId="9" hidden="1"/>
    <cellStyle name="Followed Hyperlink" xfId="20" builtinId="9" hidden="1"/>
    <cellStyle name="Followed Hyperlink" xfId="18" builtinId="9" hidden="1"/>
    <cellStyle name="Followed Hyperlink" xfId="22" builtinId="9" hidden="1"/>
    <cellStyle name="Followed Hyperlink" xfId="12" builtinId="9" hidden="1"/>
    <cellStyle name="Followed Hyperlink" xfId="6" builtinId="9" hidden="1"/>
    <cellStyle name="Followed Hyperlink" xfId="8" builtinId="9" hidden="1"/>
    <cellStyle name="Followed Hyperlink" xfId="10" builtinId="9" hidden="1"/>
    <cellStyle name="Followed Hyperlink" xfId="14" builtinId="9" hidden="1"/>
    <cellStyle name="Followed Hyperlink" xfId="16" builtinId="9" hidden="1"/>
    <cellStyle name="Followed Hyperlink" xfId="46" builtinId="9" hidden="1"/>
    <cellStyle name="Followed Hyperlink" xfId="48" builtinId="9" hidden="1"/>
    <cellStyle name="Hyperlink" xfId="31" builtinId="8" hidden="1"/>
    <cellStyle name="Hyperlink" xfId="35" builtinId="8" hidden="1"/>
    <cellStyle name="Hyperlink" xfId="43" builtinId="8" hidden="1"/>
    <cellStyle name="Hyperlink" xfId="45" builtinId="8" hidden="1"/>
    <cellStyle name="Hyperlink" xfId="37" builtinId="8" hidden="1"/>
    <cellStyle name="Hyperlink" xfId="29" builtinId="8" hidden="1"/>
    <cellStyle name="Hyperlink" xfId="69" builtinId="8" hidden="1"/>
    <cellStyle name="Hyperlink" xfId="71" builtinId="8" hidden="1"/>
    <cellStyle name="Hyperlink" xfId="27" builtinId="8" hidden="1"/>
    <cellStyle name="Hyperlink" xfId="39" builtinId="8" hidden="1"/>
    <cellStyle name="Hyperlink" xfId="41" builtinId="8" hidden="1"/>
    <cellStyle name="Hyperlink" xfId="25" builtinId="8" hidden="1"/>
    <cellStyle name="Hyperlink" xfId="13" builtinId="8" hidden="1"/>
    <cellStyle name="Hyperlink" xfId="15" builtinId="8" hidden="1"/>
    <cellStyle name="Hyperlink" xfId="23" builtinId="8" hidden="1"/>
    <cellStyle name="Hyperlink" xfId="17" builtinId="8" hidden="1"/>
    <cellStyle name="Hyperlink" xfId="11" builtinId="8" hidden="1"/>
    <cellStyle name="Hyperlink" xfId="9" builtinId="8" hidden="1"/>
    <cellStyle name="Hyperlink" xfId="19" builtinId="8" hidden="1"/>
    <cellStyle name="Hyperlink" xfId="33" builtinId="8" hidden="1"/>
    <cellStyle name="Hyperlink" xfId="65" builtinId="8" hidden="1"/>
    <cellStyle name="Hyperlink" xfId="47" builtinId="8" hidden="1"/>
    <cellStyle name="Hyperlink" xfId="59" builtinId="8" hidden="1"/>
    <cellStyle name="Hyperlink" xfId="21" builtinId="8" hidden="1"/>
    <cellStyle name="Hyperlink" xfId="55" builtinId="8" hidden="1"/>
    <cellStyle name="Hyperlink" xfId="61" builtinId="8" hidden="1"/>
    <cellStyle name="Hyperlink" xfId="67" builtinId="8" hidden="1"/>
    <cellStyle name="Hyperlink" xfId="57" builtinId="8" hidden="1"/>
    <cellStyle name="Hyperlink" xfId="49" builtinId="8" hidden="1"/>
    <cellStyle name="Hyperlink" xfId="63" builtinId="8" hidden="1"/>
    <cellStyle name="Hyperlink" xfId="51" builtinId="8" hidden="1"/>
    <cellStyle name="Hyperlink" xfId="53" builtinId="8" hidden="1"/>
    <cellStyle name="Hyperlink" xfId="7" builtinId="8" hidden="1"/>
    <cellStyle name="Hyperlink" xfId="5" builtinId="8" hidden="1"/>
    <cellStyle name="Hyperlink" xfId="86" builtinId="8"/>
    <cellStyle name="Millares [0] 2" xfId="78" xr:uid="{7ECD687B-1C04-4834-BEF1-D75B467574F6}"/>
    <cellStyle name="Millares 2" xfId="73" xr:uid="{00000000-0005-0000-0000-000044000000}"/>
    <cellStyle name="Millares 4" xfId="74" xr:uid="{00000000-0005-0000-0000-000045000000}"/>
    <cellStyle name="Moneda [0] 2" xfId="83" xr:uid="{D0CCFE37-C2F4-430D-B333-011110682A91}"/>
    <cellStyle name="Normal" xfId="0" builtinId="0"/>
    <cellStyle name="Normal 2" xfId="3" xr:uid="{00000000-0005-0000-0000-000047000000}"/>
    <cellStyle name="Normal 2 2" xfId="76" xr:uid="{3DC91F85-6307-4B12-9676-145EBD3C1EA1}"/>
    <cellStyle name="Normal 2 3" xfId="79" xr:uid="{ED2D7C81-8AC7-4A2A-A024-7A33A3DBD350}"/>
    <cellStyle name="Normal 2 4" xfId="81" xr:uid="{26812FA9-8DE5-4264-991C-0161C037B570}"/>
    <cellStyle name="Normal 3" xfId="4" xr:uid="{00000000-0005-0000-0000-000048000000}"/>
    <cellStyle name="Normal 3 2" xfId="77" xr:uid="{EDE0D345-5AB2-4F84-ACA5-57FAA36883FF}"/>
    <cellStyle name="Normal 4" xfId="2" xr:uid="{00000000-0005-0000-0000-000049000000}"/>
    <cellStyle name="Normal 5" xfId="80" xr:uid="{9D941310-8817-41A1-A61A-069382ED5B59}"/>
    <cellStyle name="Normal 5 2" xfId="84" xr:uid="{0B0AC338-5FF4-4C61-9D6D-18D90C499F34}"/>
    <cellStyle name="Percent" xfId="1" builtinId="5"/>
  </cellStyles>
  <dxfs count="27">
    <dxf>
      <font>
        <strike val="0"/>
        <outline val="0"/>
        <shadow val="0"/>
        <u val="none"/>
        <vertAlign val="baseline"/>
        <sz val="8"/>
        <color auto="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Calibri"/>
        <family val="2"/>
        <scheme val="minor"/>
      </font>
      <numFmt numFmtId="0" formatCode="Genera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Calibri"/>
        <family val="2"/>
        <scheme val="minor"/>
      </font>
      <numFmt numFmtId="30" formatCode="@"/>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Calibri"/>
        <family val="2"/>
        <scheme val="minor"/>
      </font>
      <numFmt numFmtId="30" formatCode="@"/>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Calibri"/>
        <family val="2"/>
        <scheme val="minor"/>
      </font>
      <alignment horizontal="left" vertical="center" textRotation="0" wrapText="1" indent="2"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8"/>
        <color auto="1"/>
        <name val="Calibri"/>
        <family val="2"/>
        <scheme val="minor"/>
      </font>
      <numFmt numFmtId="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bottom style="medium">
          <color auto="1"/>
        </bottom>
      </border>
    </dxf>
    <dxf>
      <border outline="0">
        <left style="medium">
          <color auto="1"/>
        </left>
        <right style="medium">
          <color auto="1"/>
        </right>
        <top style="medium">
          <color auto="1"/>
        </top>
        <bottom style="medium">
          <color indexed="64"/>
        </bottom>
      </border>
    </dxf>
    <dxf>
      <font>
        <strike val="0"/>
        <outline val="0"/>
        <shadow val="0"/>
        <u val="none"/>
        <vertAlign val="baseline"/>
        <sz val="8"/>
        <color auto="1"/>
        <name val="Calibri"/>
        <family val="2"/>
        <scheme val="minor"/>
      </font>
    </dxf>
    <dxf>
      <font>
        <b/>
        <i val="0"/>
        <strike val="0"/>
        <condense val="0"/>
        <extend val="0"/>
        <outline val="0"/>
        <shadow val="0"/>
        <u val="none"/>
        <vertAlign val="baseline"/>
        <sz val="11"/>
        <color theme="0"/>
        <name val="Calibri Light"/>
        <family val="2"/>
        <scheme val="none"/>
      </font>
      <numFmt numFmtId="30" formatCode="@"/>
      <fill>
        <patternFill patternType="solid">
          <fgColor indexed="64"/>
          <bgColor rgb="FF366092"/>
        </patternFill>
      </fill>
      <alignment horizontal="center"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Calibri"/>
        <family val="2"/>
        <scheme val="none"/>
      </font>
      <alignment horizontal="center" vertical="center" textRotation="0" wrapText="0" indent="0" justifyLastLine="0" shrinkToFit="0" readingOrder="0"/>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none"/>
      </font>
      <numFmt numFmtId="0" formatCode="Genera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none"/>
      </font>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none"/>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none"/>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none"/>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none"/>
      </font>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indexed="64"/>
          <bgColor theme="0"/>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border outline="0">
        <top style="thin">
          <color indexed="64"/>
        </top>
      </border>
    </dxf>
    <dxf>
      <border outline="0">
        <bottom style="thin">
          <color auto="1"/>
        </bottom>
      </border>
    </dxf>
    <dxf>
      <border outline="0">
        <left style="thin">
          <color auto="1"/>
        </left>
        <right style="thin">
          <color auto="1"/>
        </right>
        <top style="thin">
          <color auto="1"/>
        </top>
        <bottom style="thin">
          <color auto="1"/>
        </bottom>
      </border>
    </dxf>
    <dxf>
      <font>
        <b/>
        <i val="0"/>
        <strike val="0"/>
        <condense val="0"/>
        <extend val="0"/>
        <outline val="0"/>
        <shadow val="0"/>
        <u val="none"/>
        <vertAlign val="baseline"/>
        <sz val="12"/>
        <color theme="0"/>
        <name val="Calibri"/>
        <family val="2"/>
        <scheme val="none"/>
      </font>
      <numFmt numFmtId="30" formatCode="@"/>
      <fill>
        <patternFill patternType="solid">
          <fgColor indexed="64"/>
          <bgColor rgb="FF366092"/>
        </patternFill>
      </fill>
      <alignment horizontal="center" vertical="center" textRotation="0" wrapText="1" indent="0" justifyLastLine="0" shrinkToFit="0" readingOrder="0"/>
      <border diagonalUp="0" diagonalDown="0" outline="0">
        <left style="thin">
          <color auto="1"/>
        </left>
        <right style="thin">
          <color auto="1"/>
        </right>
        <top/>
        <bottom/>
      </border>
    </dxf>
    <dxf>
      <font>
        <color rgb="FF9C0006"/>
      </font>
      <fill>
        <patternFill>
          <bgColor rgb="FFFFC7CE"/>
        </patternFill>
      </fill>
    </dxf>
    <dxf>
      <font>
        <color rgb="FF9C0006"/>
      </font>
      <fill>
        <patternFill>
          <bgColor rgb="FFFFC7CE"/>
        </patternFill>
      </fill>
    </dxf>
    <dxf>
      <fill>
        <patternFill patternType="lightDown"/>
      </fill>
    </dxf>
    <dxf>
      <fill>
        <patternFill patternType="lightDown"/>
      </fill>
    </dxf>
  </dxfs>
  <tableStyles count="0" defaultTableStyle="TableStyleMedium9" defaultPivotStyle="PivotStyleLight16"/>
  <colors>
    <mruColors>
      <color rgb="FF3660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alcChain" Target="calcChain.xml"/><Relationship Id="rId21" Type="http://schemas.openxmlformats.org/officeDocument/2006/relationships/theme" Target="theme/theme1.xml"/><Relationship Id="rId34" Type="http://schemas.openxmlformats.org/officeDocument/2006/relationships/customXml" Target="../customXml/item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powerPivotData" Target="model/item.data"/><Relationship Id="rId33" Type="http://schemas.openxmlformats.org/officeDocument/2006/relationships/customXml" Target="../customXml/item7.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32" Type="http://schemas.openxmlformats.org/officeDocument/2006/relationships/customXml" Target="../customXml/item6.xml"/><Relationship Id="rId37" Type="http://schemas.openxmlformats.org/officeDocument/2006/relationships/customXml" Target="../customXml/item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36" Type="http://schemas.openxmlformats.org/officeDocument/2006/relationships/customXml" Target="../customXml/item10.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onnections" Target="connections.xml"/><Relationship Id="rId27" Type="http://schemas.openxmlformats.org/officeDocument/2006/relationships/customXml" Target="../customXml/item1.xml"/><Relationship Id="rId30" Type="http://schemas.openxmlformats.org/officeDocument/2006/relationships/customXml" Target="../customXml/item4.xml"/><Relationship Id="rId35" Type="http://schemas.openxmlformats.org/officeDocument/2006/relationships/customXml" Target="../customXml/item9.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2</xdr:col>
      <xdr:colOff>333375</xdr:colOff>
      <xdr:row>40</xdr:row>
      <xdr:rowOff>711653</xdr:rowOff>
    </xdr:to>
    <xdr:sp macro="" textlink="">
      <xdr:nvSpPr>
        <xdr:cNvPr id="2" name="AutoShape 394">
          <a:extLst>
            <a:ext uri="{FF2B5EF4-FFF2-40B4-BE49-F238E27FC236}">
              <a16:creationId xmlns:a16="http://schemas.microsoft.com/office/drawing/2014/main" id="{B57F0224-7DAD-490D-9054-B870FEEAD2F3}"/>
            </a:ext>
          </a:extLst>
        </xdr:cNvPr>
        <xdr:cNvSpPr>
          <a:spLocks noChangeAspect="1" noChangeArrowheads="1"/>
        </xdr:cNvSpPr>
      </xdr:nvSpPr>
      <xdr:spPr bwMode="auto">
        <a:xfrm>
          <a:off x="1685925" y="1752600"/>
          <a:ext cx="333375" cy="303915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6</xdr:row>
      <xdr:rowOff>0</xdr:rowOff>
    </xdr:from>
    <xdr:to>
      <xdr:col>2</xdr:col>
      <xdr:colOff>333375</xdr:colOff>
      <xdr:row>12</xdr:row>
      <xdr:rowOff>597354</xdr:rowOff>
    </xdr:to>
    <xdr:sp macro="" textlink="">
      <xdr:nvSpPr>
        <xdr:cNvPr id="3" name="AutoShape 394">
          <a:extLst>
            <a:ext uri="{FF2B5EF4-FFF2-40B4-BE49-F238E27FC236}">
              <a16:creationId xmlns:a16="http://schemas.microsoft.com/office/drawing/2014/main" id="{1021D867-41C4-4FBA-9FB6-A832717F02D1}"/>
            </a:ext>
          </a:extLst>
        </xdr:cNvPr>
        <xdr:cNvSpPr>
          <a:spLocks noChangeAspect="1" noChangeArrowheads="1"/>
        </xdr:cNvSpPr>
      </xdr:nvSpPr>
      <xdr:spPr bwMode="auto">
        <a:xfrm>
          <a:off x="1685925" y="1752600"/>
          <a:ext cx="333375" cy="581705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6</xdr:row>
      <xdr:rowOff>0</xdr:rowOff>
    </xdr:from>
    <xdr:to>
      <xdr:col>2</xdr:col>
      <xdr:colOff>333375</xdr:colOff>
      <xdr:row>12</xdr:row>
      <xdr:rowOff>597353</xdr:rowOff>
    </xdr:to>
    <xdr:sp macro="" textlink="">
      <xdr:nvSpPr>
        <xdr:cNvPr id="4" name="AutoShape 394">
          <a:extLst>
            <a:ext uri="{FF2B5EF4-FFF2-40B4-BE49-F238E27FC236}">
              <a16:creationId xmlns:a16="http://schemas.microsoft.com/office/drawing/2014/main" id="{7D7EFCEC-28B4-45AF-A49D-DCA56A860FD7}"/>
            </a:ext>
          </a:extLst>
        </xdr:cNvPr>
        <xdr:cNvSpPr>
          <a:spLocks noChangeAspect="1" noChangeArrowheads="1"/>
        </xdr:cNvSpPr>
      </xdr:nvSpPr>
      <xdr:spPr bwMode="auto">
        <a:xfrm>
          <a:off x="1685925" y="1752600"/>
          <a:ext cx="333375" cy="58170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xdr:col>
      <xdr:colOff>0</xdr:colOff>
      <xdr:row>6</xdr:row>
      <xdr:rowOff>0</xdr:rowOff>
    </xdr:from>
    <xdr:ext cx="333375" cy="333375"/>
    <xdr:sp macro="" textlink="">
      <xdr:nvSpPr>
        <xdr:cNvPr id="5" name="AutoShape 394">
          <a:extLst>
            <a:ext uri="{FF2B5EF4-FFF2-40B4-BE49-F238E27FC236}">
              <a16:creationId xmlns:a16="http://schemas.microsoft.com/office/drawing/2014/main" id="{748CBDF6-29CB-4F16-8D89-BA9DAD51FD87}"/>
            </a:ext>
          </a:extLst>
        </xdr:cNvPr>
        <xdr:cNvSpPr>
          <a:spLocks noChangeAspect="1" noChangeArrowheads="1"/>
        </xdr:cNvSpPr>
      </xdr:nvSpPr>
      <xdr:spPr bwMode="auto">
        <a:xfrm>
          <a:off x="1685925" y="1752600"/>
          <a:ext cx="333375" cy="33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2</xdr:col>
      <xdr:colOff>0</xdr:colOff>
      <xdr:row>6</xdr:row>
      <xdr:rowOff>0</xdr:rowOff>
    </xdr:from>
    <xdr:to>
      <xdr:col>2</xdr:col>
      <xdr:colOff>333375</xdr:colOff>
      <xdr:row>12</xdr:row>
      <xdr:rowOff>542925</xdr:rowOff>
    </xdr:to>
    <xdr:sp macro="" textlink="">
      <xdr:nvSpPr>
        <xdr:cNvPr id="6" name="AutoShape 394">
          <a:extLst>
            <a:ext uri="{FF2B5EF4-FFF2-40B4-BE49-F238E27FC236}">
              <a16:creationId xmlns:a16="http://schemas.microsoft.com/office/drawing/2014/main" id="{DAE46544-CA2C-4869-8350-79F49FD97DC1}"/>
            </a:ext>
          </a:extLst>
        </xdr:cNvPr>
        <xdr:cNvSpPr>
          <a:spLocks noChangeAspect="1" noChangeArrowheads="1"/>
        </xdr:cNvSpPr>
      </xdr:nvSpPr>
      <xdr:spPr bwMode="auto">
        <a:xfrm>
          <a:off x="1685925" y="1752600"/>
          <a:ext cx="333375" cy="5762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6</xdr:row>
      <xdr:rowOff>0</xdr:rowOff>
    </xdr:from>
    <xdr:to>
      <xdr:col>2</xdr:col>
      <xdr:colOff>333375</xdr:colOff>
      <xdr:row>12</xdr:row>
      <xdr:rowOff>597354</xdr:rowOff>
    </xdr:to>
    <xdr:sp macro="" textlink="">
      <xdr:nvSpPr>
        <xdr:cNvPr id="7" name="AutoShape 394">
          <a:extLst>
            <a:ext uri="{FF2B5EF4-FFF2-40B4-BE49-F238E27FC236}">
              <a16:creationId xmlns:a16="http://schemas.microsoft.com/office/drawing/2014/main" id="{4CD4569D-D81C-4AB4-A086-7BE215531AD1}"/>
            </a:ext>
          </a:extLst>
        </xdr:cNvPr>
        <xdr:cNvSpPr>
          <a:spLocks noChangeAspect="1" noChangeArrowheads="1"/>
        </xdr:cNvSpPr>
      </xdr:nvSpPr>
      <xdr:spPr bwMode="auto">
        <a:xfrm>
          <a:off x="1685925" y="1752600"/>
          <a:ext cx="333375" cy="581705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6</xdr:row>
      <xdr:rowOff>0</xdr:rowOff>
    </xdr:from>
    <xdr:to>
      <xdr:col>2</xdr:col>
      <xdr:colOff>333375</xdr:colOff>
      <xdr:row>12</xdr:row>
      <xdr:rowOff>597353</xdr:rowOff>
    </xdr:to>
    <xdr:sp macro="" textlink="">
      <xdr:nvSpPr>
        <xdr:cNvPr id="8" name="AutoShape 394">
          <a:extLst>
            <a:ext uri="{FF2B5EF4-FFF2-40B4-BE49-F238E27FC236}">
              <a16:creationId xmlns:a16="http://schemas.microsoft.com/office/drawing/2014/main" id="{D154C4B2-451B-4083-9D61-44AAECDFC6FA}"/>
            </a:ext>
          </a:extLst>
        </xdr:cNvPr>
        <xdr:cNvSpPr>
          <a:spLocks noChangeAspect="1" noChangeArrowheads="1"/>
        </xdr:cNvSpPr>
      </xdr:nvSpPr>
      <xdr:spPr bwMode="auto">
        <a:xfrm>
          <a:off x="1685925" y="1752600"/>
          <a:ext cx="333375" cy="581705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xdr:col>
      <xdr:colOff>0</xdr:colOff>
      <xdr:row>6</xdr:row>
      <xdr:rowOff>0</xdr:rowOff>
    </xdr:from>
    <xdr:ext cx="333375" cy="333375"/>
    <xdr:sp macro="" textlink="">
      <xdr:nvSpPr>
        <xdr:cNvPr id="9" name="AutoShape 394">
          <a:extLst>
            <a:ext uri="{FF2B5EF4-FFF2-40B4-BE49-F238E27FC236}">
              <a16:creationId xmlns:a16="http://schemas.microsoft.com/office/drawing/2014/main" id="{4D8B00C1-F3D0-47CD-A711-7746F2CC4D5A}"/>
            </a:ext>
          </a:extLst>
        </xdr:cNvPr>
        <xdr:cNvSpPr>
          <a:spLocks noChangeAspect="1" noChangeArrowheads="1"/>
        </xdr:cNvSpPr>
      </xdr:nvSpPr>
      <xdr:spPr bwMode="auto">
        <a:xfrm>
          <a:off x="1685925" y="1752600"/>
          <a:ext cx="333375" cy="33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2</xdr:col>
      <xdr:colOff>0</xdr:colOff>
      <xdr:row>6</xdr:row>
      <xdr:rowOff>0</xdr:rowOff>
    </xdr:from>
    <xdr:to>
      <xdr:col>2</xdr:col>
      <xdr:colOff>333375</xdr:colOff>
      <xdr:row>12</xdr:row>
      <xdr:rowOff>542925</xdr:rowOff>
    </xdr:to>
    <xdr:sp macro="" textlink="">
      <xdr:nvSpPr>
        <xdr:cNvPr id="10" name="AutoShape 394">
          <a:extLst>
            <a:ext uri="{FF2B5EF4-FFF2-40B4-BE49-F238E27FC236}">
              <a16:creationId xmlns:a16="http://schemas.microsoft.com/office/drawing/2014/main" id="{78D6B1AB-27CC-4F41-A53A-4DCEC6C0CA30}"/>
            </a:ext>
          </a:extLst>
        </xdr:cNvPr>
        <xdr:cNvSpPr>
          <a:spLocks noChangeAspect="1" noChangeArrowheads="1"/>
        </xdr:cNvSpPr>
      </xdr:nvSpPr>
      <xdr:spPr bwMode="auto">
        <a:xfrm>
          <a:off x="1685925" y="1752600"/>
          <a:ext cx="333375" cy="5762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6</xdr:row>
      <xdr:rowOff>0</xdr:rowOff>
    </xdr:from>
    <xdr:to>
      <xdr:col>2</xdr:col>
      <xdr:colOff>333375</xdr:colOff>
      <xdr:row>54</xdr:row>
      <xdr:rowOff>112939</xdr:rowOff>
    </xdr:to>
    <xdr:sp macro="" textlink="">
      <xdr:nvSpPr>
        <xdr:cNvPr id="11" name="AutoShape 394">
          <a:extLst>
            <a:ext uri="{FF2B5EF4-FFF2-40B4-BE49-F238E27FC236}">
              <a16:creationId xmlns:a16="http://schemas.microsoft.com/office/drawing/2014/main" id="{E0FC8B44-7ACC-4994-89E6-530771BDD41D}"/>
            </a:ext>
          </a:extLst>
        </xdr:cNvPr>
        <xdr:cNvSpPr>
          <a:spLocks noChangeAspect="1" noChangeArrowheads="1"/>
        </xdr:cNvSpPr>
      </xdr:nvSpPr>
      <xdr:spPr bwMode="auto">
        <a:xfrm>
          <a:off x="1685925" y="1752600"/>
          <a:ext cx="333375" cy="4324213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6</xdr:row>
      <xdr:rowOff>0</xdr:rowOff>
    </xdr:from>
    <xdr:to>
      <xdr:col>2</xdr:col>
      <xdr:colOff>333375</xdr:colOff>
      <xdr:row>43</xdr:row>
      <xdr:rowOff>572860</xdr:rowOff>
    </xdr:to>
    <xdr:sp macro="" textlink="">
      <xdr:nvSpPr>
        <xdr:cNvPr id="12" name="AutoShape 394">
          <a:extLst>
            <a:ext uri="{FF2B5EF4-FFF2-40B4-BE49-F238E27FC236}">
              <a16:creationId xmlns:a16="http://schemas.microsoft.com/office/drawing/2014/main" id="{42D16401-13F6-4A3A-A87D-B0FBDFF9139D}"/>
            </a:ext>
          </a:extLst>
        </xdr:cNvPr>
        <xdr:cNvSpPr>
          <a:spLocks noChangeAspect="1" noChangeArrowheads="1"/>
        </xdr:cNvSpPr>
      </xdr:nvSpPr>
      <xdr:spPr bwMode="auto">
        <a:xfrm>
          <a:off x="1685925" y="1752600"/>
          <a:ext cx="333375" cy="329197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xdr:col>
      <xdr:colOff>0</xdr:colOff>
      <xdr:row>6</xdr:row>
      <xdr:rowOff>0</xdr:rowOff>
    </xdr:from>
    <xdr:ext cx="333375" cy="333375"/>
    <xdr:sp macro="" textlink="">
      <xdr:nvSpPr>
        <xdr:cNvPr id="13" name="AutoShape 394">
          <a:extLst>
            <a:ext uri="{FF2B5EF4-FFF2-40B4-BE49-F238E27FC236}">
              <a16:creationId xmlns:a16="http://schemas.microsoft.com/office/drawing/2014/main" id="{C504744B-83AD-469F-BF43-F47D9EF2C880}"/>
            </a:ext>
          </a:extLst>
        </xdr:cNvPr>
        <xdr:cNvSpPr>
          <a:spLocks noChangeAspect="1" noChangeArrowheads="1"/>
        </xdr:cNvSpPr>
      </xdr:nvSpPr>
      <xdr:spPr bwMode="auto">
        <a:xfrm>
          <a:off x="1685925" y="1752600"/>
          <a:ext cx="333375" cy="33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2</xdr:col>
      <xdr:colOff>0</xdr:colOff>
      <xdr:row>6</xdr:row>
      <xdr:rowOff>0</xdr:rowOff>
    </xdr:from>
    <xdr:to>
      <xdr:col>2</xdr:col>
      <xdr:colOff>333375</xdr:colOff>
      <xdr:row>39</xdr:row>
      <xdr:rowOff>344261</xdr:rowOff>
    </xdr:to>
    <xdr:sp macro="" textlink="">
      <xdr:nvSpPr>
        <xdr:cNvPr id="14" name="AutoShape 394">
          <a:extLst>
            <a:ext uri="{FF2B5EF4-FFF2-40B4-BE49-F238E27FC236}">
              <a16:creationId xmlns:a16="http://schemas.microsoft.com/office/drawing/2014/main" id="{3605E72E-D4D5-45F4-A8E0-06B5BCA981D8}"/>
            </a:ext>
          </a:extLst>
        </xdr:cNvPr>
        <xdr:cNvSpPr>
          <a:spLocks noChangeAspect="1" noChangeArrowheads="1"/>
        </xdr:cNvSpPr>
      </xdr:nvSpPr>
      <xdr:spPr bwMode="auto">
        <a:xfrm>
          <a:off x="1685925" y="1752600"/>
          <a:ext cx="333375" cy="2907166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6</xdr:row>
      <xdr:rowOff>0</xdr:rowOff>
    </xdr:from>
    <xdr:to>
      <xdr:col>2</xdr:col>
      <xdr:colOff>333375</xdr:colOff>
      <xdr:row>54</xdr:row>
      <xdr:rowOff>112939</xdr:rowOff>
    </xdr:to>
    <xdr:sp macro="" textlink="">
      <xdr:nvSpPr>
        <xdr:cNvPr id="15" name="AutoShape 394">
          <a:extLst>
            <a:ext uri="{FF2B5EF4-FFF2-40B4-BE49-F238E27FC236}">
              <a16:creationId xmlns:a16="http://schemas.microsoft.com/office/drawing/2014/main" id="{C1218DA3-CA9F-4FFB-A196-7144149AB044}"/>
            </a:ext>
          </a:extLst>
        </xdr:cNvPr>
        <xdr:cNvSpPr>
          <a:spLocks noChangeAspect="1" noChangeArrowheads="1"/>
        </xdr:cNvSpPr>
      </xdr:nvSpPr>
      <xdr:spPr bwMode="auto">
        <a:xfrm>
          <a:off x="1685925" y="1752600"/>
          <a:ext cx="333375" cy="4324213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6</xdr:row>
      <xdr:rowOff>0</xdr:rowOff>
    </xdr:from>
    <xdr:to>
      <xdr:col>2</xdr:col>
      <xdr:colOff>333375</xdr:colOff>
      <xdr:row>43</xdr:row>
      <xdr:rowOff>572860</xdr:rowOff>
    </xdr:to>
    <xdr:sp macro="" textlink="">
      <xdr:nvSpPr>
        <xdr:cNvPr id="16" name="AutoShape 394">
          <a:extLst>
            <a:ext uri="{FF2B5EF4-FFF2-40B4-BE49-F238E27FC236}">
              <a16:creationId xmlns:a16="http://schemas.microsoft.com/office/drawing/2014/main" id="{443140B6-337E-4D1A-8261-331C1FD36A13}"/>
            </a:ext>
          </a:extLst>
        </xdr:cNvPr>
        <xdr:cNvSpPr>
          <a:spLocks noChangeAspect="1" noChangeArrowheads="1"/>
        </xdr:cNvSpPr>
      </xdr:nvSpPr>
      <xdr:spPr bwMode="auto">
        <a:xfrm>
          <a:off x="1685925" y="1752600"/>
          <a:ext cx="333375" cy="329197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xdr:col>
      <xdr:colOff>0</xdr:colOff>
      <xdr:row>6</xdr:row>
      <xdr:rowOff>0</xdr:rowOff>
    </xdr:from>
    <xdr:ext cx="333375" cy="333375"/>
    <xdr:sp macro="" textlink="">
      <xdr:nvSpPr>
        <xdr:cNvPr id="17" name="AutoShape 394">
          <a:extLst>
            <a:ext uri="{FF2B5EF4-FFF2-40B4-BE49-F238E27FC236}">
              <a16:creationId xmlns:a16="http://schemas.microsoft.com/office/drawing/2014/main" id="{E38DAABC-527F-4CC8-A3E6-293510E84DAE}"/>
            </a:ext>
          </a:extLst>
        </xdr:cNvPr>
        <xdr:cNvSpPr>
          <a:spLocks noChangeAspect="1" noChangeArrowheads="1"/>
        </xdr:cNvSpPr>
      </xdr:nvSpPr>
      <xdr:spPr bwMode="auto">
        <a:xfrm>
          <a:off x="1685925" y="1752600"/>
          <a:ext cx="333375" cy="33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2</xdr:col>
      <xdr:colOff>0</xdr:colOff>
      <xdr:row>48</xdr:row>
      <xdr:rowOff>0</xdr:rowOff>
    </xdr:from>
    <xdr:to>
      <xdr:col>2</xdr:col>
      <xdr:colOff>333375</xdr:colOff>
      <xdr:row>54</xdr:row>
      <xdr:rowOff>104775</xdr:rowOff>
    </xdr:to>
    <xdr:sp macro="" textlink="">
      <xdr:nvSpPr>
        <xdr:cNvPr id="18" name="AutoShape 394">
          <a:extLst>
            <a:ext uri="{FF2B5EF4-FFF2-40B4-BE49-F238E27FC236}">
              <a16:creationId xmlns:a16="http://schemas.microsoft.com/office/drawing/2014/main" id="{2E570B0D-E67B-4922-A6C9-B2FECCDAE81B}"/>
            </a:ext>
          </a:extLst>
        </xdr:cNvPr>
        <xdr:cNvSpPr>
          <a:spLocks noChangeAspect="1" noChangeArrowheads="1"/>
        </xdr:cNvSpPr>
      </xdr:nvSpPr>
      <xdr:spPr bwMode="auto">
        <a:xfrm>
          <a:off x="1685925" y="39433500"/>
          <a:ext cx="333375" cy="55530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49</xdr:row>
      <xdr:rowOff>0</xdr:rowOff>
    </xdr:from>
    <xdr:to>
      <xdr:col>2</xdr:col>
      <xdr:colOff>333375</xdr:colOff>
      <xdr:row>55</xdr:row>
      <xdr:rowOff>568778</xdr:rowOff>
    </xdr:to>
    <xdr:sp macro="" textlink="">
      <xdr:nvSpPr>
        <xdr:cNvPr id="19" name="AutoShape 394">
          <a:extLst>
            <a:ext uri="{FF2B5EF4-FFF2-40B4-BE49-F238E27FC236}">
              <a16:creationId xmlns:a16="http://schemas.microsoft.com/office/drawing/2014/main" id="{478DEC41-BE66-4C48-B4CF-D4EE9562F916}"/>
            </a:ext>
          </a:extLst>
        </xdr:cNvPr>
        <xdr:cNvSpPr>
          <a:spLocks noChangeAspect="1" noChangeArrowheads="1"/>
        </xdr:cNvSpPr>
      </xdr:nvSpPr>
      <xdr:spPr bwMode="auto">
        <a:xfrm>
          <a:off x="1685925" y="40195500"/>
          <a:ext cx="333375" cy="601707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49</xdr:row>
      <xdr:rowOff>0</xdr:rowOff>
    </xdr:from>
    <xdr:to>
      <xdr:col>6</xdr:col>
      <xdr:colOff>333375</xdr:colOff>
      <xdr:row>55</xdr:row>
      <xdr:rowOff>568778</xdr:rowOff>
    </xdr:to>
    <xdr:sp macro="" textlink="">
      <xdr:nvSpPr>
        <xdr:cNvPr id="20" name="AutoShape 394">
          <a:extLst>
            <a:ext uri="{FF2B5EF4-FFF2-40B4-BE49-F238E27FC236}">
              <a16:creationId xmlns:a16="http://schemas.microsoft.com/office/drawing/2014/main" id="{94F9201D-2AE0-4456-8671-FDBF493DBCD6}"/>
            </a:ext>
          </a:extLst>
        </xdr:cNvPr>
        <xdr:cNvSpPr>
          <a:spLocks noChangeAspect="1" noChangeArrowheads="1"/>
        </xdr:cNvSpPr>
      </xdr:nvSpPr>
      <xdr:spPr bwMode="auto">
        <a:xfrm>
          <a:off x="11496675" y="40195500"/>
          <a:ext cx="333375" cy="601707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xdr:col>
      <xdr:colOff>0</xdr:colOff>
      <xdr:row>54</xdr:row>
      <xdr:rowOff>0</xdr:rowOff>
    </xdr:from>
    <xdr:ext cx="333375" cy="333375"/>
    <xdr:sp macro="" textlink="">
      <xdr:nvSpPr>
        <xdr:cNvPr id="21" name="AutoShape 394">
          <a:extLst>
            <a:ext uri="{FF2B5EF4-FFF2-40B4-BE49-F238E27FC236}">
              <a16:creationId xmlns:a16="http://schemas.microsoft.com/office/drawing/2014/main" id="{B7EA14D6-CBAA-48BB-823A-CC9630FF5B19}"/>
            </a:ext>
          </a:extLst>
        </xdr:cNvPr>
        <xdr:cNvSpPr>
          <a:spLocks noChangeAspect="1" noChangeArrowheads="1"/>
        </xdr:cNvSpPr>
      </xdr:nvSpPr>
      <xdr:spPr bwMode="auto">
        <a:xfrm>
          <a:off x="1685925" y="44881800"/>
          <a:ext cx="333375" cy="33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0</xdr:colOff>
      <xdr:row>48</xdr:row>
      <xdr:rowOff>0</xdr:rowOff>
    </xdr:from>
    <xdr:to>
      <xdr:col>1</xdr:col>
      <xdr:colOff>333375</xdr:colOff>
      <xdr:row>54</xdr:row>
      <xdr:rowOff>104775</xdr:rowOff>
    </xdr:to>
    <xdr:sp macro="" textlink="">
      <xdr:nvSpPr>
        <xdr:cNvPr id="22" name="AutoShape 394">
          <a:extLst>
            <a:ext uri="{FF2B5EF4-FFF2-40B4-BE49-F238E27FC236}">
              <a16:creationId xmlns:a16="http://schemas.microsoft.com/office/drawing/2014/main" id="{7A88393D-F516-42DB-BCAC-68C76AC97402}"/>
            </a:ext>
          </a:extLst>
        </xdr:cNvPr>
        <xdr:cNvSpPr>
          <a:spLocks noChangeAspect="1" noChangeArrowheads="1"/>
        </xdr:cNvSpPr>
      </xdr:nvSpPr>
      <xdr:spPr bwMode="auto">
        <a:xfrm>
          <a:off x="809625" y="39433500"/>
          <a:ext cx="333375" cy="55530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79375</xdr:colOff>
      <xdr:row>47</xdr:row>
      <xdr:rowOff>15875</xdr:rowOff>
    </xdr:from>
    <xdr:to>
      <xdr:col>1</xdr:col>
      <xdr:colOff>412750</xdr:colOff>
      <xdr:row>53</xdr:row>
      <xdr:rowOff>251279</xdr:rowOff>
    </xdr:to>
    <xdr:sp macro="" textlink="">
      <xdr:nvSpPr>
        <xdr:cNvPr id="23" name="AutoShape 394">
          <a:extLst>
            <a:ext uri="{FF2B5EF4-FFF2-40B4-BE49-F238E27FC236}">
              <a16:creationId xmlns:a16="http://schemas.microsoft.com/office/drawing/2014/main" id="{6F843F7C-AB06-41B6-842B-738DA91ECD44}"/>
            </a:ext>
          </a:extLst>
        </xdr:cNvPr>
        <xdr:cNvSpPr>
          <a:spLocks noChangeAspect="1" noChangeArrowheads="1"/>
        </xdr:cNvSpPr>
      </xdr:nvSpPr>
      <xdr:spPr bwMode="auto">
        <a:xfrm>
          <a:off x="889000" y="38306375"/>
          <a:ext cx="333375" cy="587420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47</xdr:row>
      <xdr:rowOff>0</xdr:rowOff>
    </xdr:from>
    <xdr:to>
      <xdr:col>2</xdr:col>
      <xdr:colOff>333375</xdr:colOff>
      <xdr:row>53</xdr:row>
      <xdr:rowOff>235404</xdr:rowOff>
    </xdr:to>
    <xdr:sp macro="" textlink="">
      <xdr:nvSpPr>
        <xdr:cNvPr id="24" name="AutoShape 394">
          <a:extLst>
            <a:ext uri="{FF2B5EF4-FFF2-40B4-BE49-F238E27FC236}">
              <a16:creationId xmlns:a16="http://schemas.microsoft.com/office/drawing/2014/main" id="{9F515B69-017E-4148-A075-BC9E9D51C96F}"/>
            </a:ext>
          </a:extLst>
        </xdr:cNvPr>
        <xdr:cNvSpPr>
          <a:spLocks noChangeAspect="1" noChangeArrowheads="1"/>
        </xdr:cNvSpPr>
      </xdr:nvSpPr>
      <xdr:spPr bwMode="auto">
        <a:xfrm>
          <a:off x="1685925" y="38290500"/>
          <a:ext cx="333375" cy="587420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0</xdr:colOff>
      <xdr:row>55</xdr:row>
      <xdr:rowOff>0</xdr:rowOff>
    </xdr:from>
    <xdr:ext cx="333375" cy="333375"/>
    <xdr:sp macro="" textlink="">
      <xdr:nvSpPr>
        <xdr:cNvPr id="25" name="AutoShape 394">
          <a:extLst>
            <a:ext uri="{FF2B5EF4-FFF2-40B4-BE49-F238E27FC236}">
              <a16:creationId xmlns:a16="http://schemas.microsoft.com/office/drawing/2014/main" id="{16BF8216-E73A-4D59-BB18-A2C5472DE325}"/>
            </a:ext>
          </a:extLst>
        </xdr:cNvPr>
        <xdr:cNvSpPr>
          <a:spLocks noChangeAspect="1" noChangeArrowheads="1"/>
        </xdr:cNvSpPr>
      </xdr:nvSpPr>
      <xdr:spPr bwMode="auto">
        <a:xfrm>
          <a:off x="809625" y="45643800"/>
          <a:ext cx="333375" cy="33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6</xdr:col>
      <xdr:colOff>0</xdr:colOff>
      <xdr:row>49</xdr:row>
      <xdr:rowOff>0</xdr:rowOff>
    </xdr:from>
    <xdr:to>
      <xdr:col>6</xdr:col>
      <xdr:colOff>333375</xdr:colOff>
      <xdr:row>55</xdr:row>
      <xdr:rowOff>568778</xdr:rowOff>
    </xdr:to>
    <xdr:sp macro="" textlink="">
      <xdr:nvSpPr>
        <xdr:cNvPr id="26" name="AutoShape 394">
          <a:extLst>
            <a:ext uri="{FF2B5EF4-FFF2-40B4-BE49-F238E27FC236}">
              <a16:creationId xmlns:a16="http://schemas.microsoft.com/office/drawing/2014/main" id="{9A2924B3-D0AF-4F79-8D08-1691BE6EBC74}"/>
            </a:ext>
          </a:extLst>
        </xdr:cNvPr>
        <xdr:cNvSpPr>
          <a:spLocks noChangeAspect="1" noChangeArrowheads="1"/>
        </xdr:cNvSpPr>
      </xdr:nvSpPr>
      <xdr:spPr bwMode="auto">
        <a:xfrm>
          <a:off x="11496675" y="40195500"/>
          <a:ext cx="333375" cy="601707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48</xdr:row>
      <xdr:rowOff>0</xdr:rowOff>
    </xdr:from>
    <xdr:to>
      <xdr:col>2</xdr:col>
      <xdr:colOff>333375</xdr:colOff>
      <xdr:row>54</xdr:row>
      <xdr:rowOff>104775</xdr:rowOff>
    </xdr:to>
    <xdr:sp macro="" textlink="">
      <xdr:nvSpPr>
        <xdr:cNvPr id="27" name="AutoShape 394">
          <a:extLst>
            <a:ext uri="{FF2B5EF4-FFF2-40B4-BE49-F238E27FC236}">
              <a16:creationId xmlns:a16="http://schemas.microsoft.com/office/drawing/2014/main" id="{07548D09-4F32-491F-B4DB-93BC6F484856}"/>
            </a:ext>
          </a:extLst>
        </xdr:cNvPr>
        <xdr:cNvSpPr>
          <a:spLocks noChangeAspect="1" noChangeArrowheads="1"/>
        </xdr:cNvSpPr>
      </xdr:nvSpPr>
      <xdr:spPr bwMode="auto">
        <a:xfrm>
          <a:off x="1685925" y="39433500"/>
          <a:ext cx="333375" cy="55530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49</xdr:row>
      <xdr:rowOff>0</xdr:rowOff>
    </xdr:from>
    <xdr:to>
      <xdr:col>2</xdr:col>
      <xdr:colOff>333375</xdr:colOff>
      <xdr:row>55</xdr:row>
      <xdr:rowOff>568778</xdr:rowOff>
    </xdr:to>
    <xdr:sp macro="" textlink="">
      <xdr:nvSpPr>
        <xdr:cNvPr id="28" name="AutoShape 394">
          <a:extLst>
            <a:ext uri="{FF2B5EF4-FFF2-40B4-BE49-F238E27FC236}">
              <a16:creationId xmlns:a16="http://schemas.microsoft.com/office/drawing/2014/main" id="{22E61D96-5BFB-4A1B-B98D-A8BC5898F881}"/>
            </a:ext>
          </a:extLst>
        </xdr:cNvPr>
        <xdr:cNvSpPr>
          <a:spLocks noChangeAspect="1" noChangeArrowheads="1"/>
        </xdr:cNvSpPr>
      </xdr:nvSpPr>
      <xdr:spPr bwMode="auto">
        <a:xfrm>
          <a:off x="1685925" y="40195500"/>
          <a:ext cx="333375" cy="601707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49</xdr:row>
      <xdr:rowOff>0</xdr:rowOff>
    </xdr:from>
    <xdr:to>
      <xdr:col>6</xdr:col>
      <xdr:colOff>333375</xdr:colOff>
      <xdr:row>55</xdr:row>
      <xdr:rowOff>568778</xdr:rowOff>
    </xdr:to>
    <xdr:sp macro="" textlink="">
      <xdr:nvSpPr>
        <xdr:cNvPr id="29" name="AutoShape 394">
          <a:extLst>
            <a:ext uri="{FF2B5EF4-FFF2-40B4-BE49-F238E27FC236}">
              <a16:creationId xmlns:a16="http://schemas.microsoft.com/office/drawing/2014/main" id="{642B3379-A370-4E1D-BA74-D18774BC1BF8}"/>
            </a:ext>
          </a:extLst>
        </xdr:cNvPr>
        <xdr:cNvSpPr>
          <a:spLocks noChangeAspect="1" noChangeArrowheads="1"/>
        </xdr:cNvSpPr>
      </xdr:nvSpPr>
      <xdr:spPr bwMode="auto">
        <a:xfrm>
          <a:off x="11496675" y="40195500"/>
          <a:ext cx="333375" cy="601707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xdr:col>
      <xdr:colOff>0</xdr:colOff>
      <xdr:row>54</xdr:row>
      <xdr:rowOff>0</xdr:rowOff>
    </xdr:from>
    <xdr:ext cx="333375" cy="333375"/>
    <xdr:sp macro="" textlink="">
      <xdr:nvSpPr>
        <xdr:cNvPr id="30" name="AutoShape 394">
          <a:extLst>
            <a:ext uri="{FF2B5EF4-FFF2-40B4-BE49-F238E27FC236}">
              <a16:creationId xmlns:a16="http://schemas.microsoft.com/office/drawing/2014/main" id="{8CBAFAC1-09C1-4EC1-BD37-0EEC5FE59034}"/>
            </a:ext>
          </a:extLst>
        </xdr:cNvPr>
        <xdr:cNvSpPr>
          <a:spLocks noChangeAspect="1" noChangeArrowheads="1"/>
        </xdr:cNvSpPr>
      </xdr:nvSpPr>
      <xdr:spPr bwMode="auto">
        <a:xfrm>
          <a:off x="1685925" y="44881800"/>
          <a:ext cx="333375" cy="33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0</xdr:colOff>
      <xdr:row>48</xdr:row>
      <xdr:rowOff>0</xdr:rowOff>
    </xdr:from>
    <xdr:to>
      <xdr:col>1</xdr:col>
      <xdr:colOff>333375</xdr:colOff>
      <xdr:row>54</xdr:row>
      <xdr:rowOff>104775</xdr:rowOff>
    </xdr:to>
    <xdr:sp macro="" textlink="">
      <xdr:nvSpPr>
        <xdr:cNvPr id="31" name="AutoShape 394">
          <a:extLst>
            <a:ext uri="{FF2B5EF4-FFF2-40B4-BE49-F238E27FC236}">
              <a16:creationId xmlns:a16="http://schemas.microsoft.com/office/drawing/2014/main" id="{00744D46-C88F-4126-8F49-16E6C25A2B49}"/>
            </a:ext>
          </a:extLst>
        </xdr:cNvPr>
        <xdr:cNvSpPr>
          <a:spLocks noChangeAspect="1" noChangeArrowheads="1"/>
        </xdr:cNvSpPr>
      </xdr:nvSpPr>
      <xdr:spPr bwMode="auto">
        <a:xfrm>
          <a:off x="809625" y="39433500"/>
          <a:ext cx="333375" cy="55530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79375</xdr:colOff>
      <xdr:row>47</xdr:row>
      <xdr:rowOff>15875</xdr:rowOff>
    </xdr:from>
    <xdr:to>
      <xdr:col>1</xdr:col>
      <xdr:colOff>412750</xdr:colOff>
      <xdr:row>53</xdr:row>
      <xdr:rowOff>251279</xdr:rowOff>
    </xdr:to>
    <xdr:sp macro="" textlink="">
      <xdr:nvSpPr>
        <xdr:cNvPr id="32" name="AutoShape 394">
          <a:extLst>
            <a:ext uri="{FF2B5EF4-FFF2-40B4-BE49-F238E27FC236}">
              <a16:creationId xmlns:a16="http://schemas.microsoft.com/office/drawing/2014/main" id="{3F48732B-503D-499B-A7E0-156FF8142BD0}"/>
            </a:ext>
          </a:extLst>
        </xdr:cNvPr>
        <xdr:cNvSpPr>
          <a:spLocks noChangeAspect="1" noChangeArrowheads="1"/>
        </xdr:cNvSpPr>
      </xdr:nvSpPr>
      <xdr:spPr bwMode="auto">
        <a:xfrm>
          <a:off x="889000" y="38306375"/>
          <a:ext cx="333375" cy="587420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47</xdr:row>
      <xdr:rowOff>0</xdr:rowOff>
    </xdr:from>
    <xdr:to>
      <xdr:col>2</xdr:col>
      <xdr:colOff>333375</xdr:colOff>
      <xdr:row>53</xdr:row>
      <xdr:rowOff>235404</xdr:rowOff>
    </xdr:to>
    <xdr:sp macro="" textlink="">
      <xdr:nvSpPr>
        <xdr:cNvPr id="33" name="AutoShape 394">
          <a:extLst>
            <a:ext uri="{FF2B5EF4-FFF2-40B4-BE49-F238E27FC236}">
              <a16:creationId xmlns:a16="http://schemas.microsoft.com/office/drawing/2014/main" id="{3ECF7ADF-A31B-4D5A-A38A-A37570523832}"/>
            </a:ext>
          </a:extLst>
        </xdr:cNvPr>
        <xdr:cNvSpPr>
          <a:spLocks noChangeAspect="1" noChangeArrowheads="1"/>
        </xdr:cNvSpPr>
      </xdr:nvSpPr>
      <xdr:spPr bwMode="auto">
        <a:xfrm>
          <a:off x="1685925" y="38290500"/>
          <a:ext cx="333375" cy="587420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0</xdr:colOff>
      <xdr:row>55</xdr:row>
      <xdr:rowOff>0</xdr:rowOff>
    </xdr:from>
    <xdr:ext cx="333375" cy="333375"/>
    <xdr:sp macro="" textlink="">
      <xdr:nvSpPr>
        <xdr:cNvPr id="34" name="AutoShape 394">
          <a:extLst>
            <a:ext uri="{FF2B5EF4-FFF2-40B4-BE49-F238E27FC236}">
              <a16:creationId xmlns:a16="http://schemas.microsoft.com/office/drawing/2014/main" id="{3F875E69-B801-4FB4-BD2E-C93BAA6BE96C}"/>
            </a:ext>
          </a:extLst>
        </xdr:cNvPr>
        <xdr:cNvSpPr>
          <a:spLocks noChangeAspect="1" noChangeArrowheads="1"/>
        </xdr:cNvSpPr>
      </xdr:nvSpPr>
      <xdr:spPr bwMode="auto">
        <a:xfrm>
          <a:off x="809625" y="45643800"/>
          <a:ext cx="333375" cy="33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6</xdr:col>
      <xdr:colOff>0</xdr:colOff>
      <xdr:row>49</xdr:row>
      <xdr:rowOff>0</xdr:rowOff>
    </xdr:from>
    <xdr:to>
      <xdr:col>6</xdr:col>
      <xdr:colOff>333375</xdr:colOff>
      <xdr:row>55</xdr:row>
      <xdr:rowOff>568778</xdr:rowOff>
    </xdr:to>
    <xdr:sp macro="" textlink="">
      <xdr:nvSpPr>
        <xdr:cNvPr id="35" name="AutoShape 394">
          <a:extLst>
            <a:ext uri="{FF2B5EF4-FFF2-40B4-BE49-F238E27FC236}">
              <a16:creationId xmlns:a16="http://schemas.microsoft.com/office/drawing/2014/main" id="{7FAEDC62-CA5F-4FE0-A2A6-2B68C43913F0}"/>
            </a:ext>
          </a:extLst>
        </xdr:cNvPr>
        <xdr:cNvSpPr>
          <a:spLocks noChangeAspect="1" noChangeArrowheads="1"/>
        </xdr:cNvSpPr>
      </xdr:nvSpPr>
      <xdr:spPr bwMode="auto">
        <a:xfrm>
          <a:off x="11496675" y="40195500"/>
          <a:ext cx="333375" cy="601707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xdr:col>
      <xdr:colOff>0</xdr:colOff>
      <xdr:row>54</xdr:row>
      <xdr:rowOff>0</xdr:rowOff>
    </xdr:from>
    <xdr:ext cx="333375" cy="333375"/>
    <xdr:sp macro="" textlink="">
      <xdr:nvSpPr>
        <xdr:cNvPr id="36" name="AutoShape 394">
          <a:extLst>
            <a:ext uri="{FF2B5EF4-FFF2-40B4-BE49-F238E27FC236}">
              <a16:creationId xmlns:a16="http://schemas.microsoft.com/office/drawing/2014/main" id="{C34DFB9D-FD32-474C-98B0-F0E570CC1770}"/>
            </a:ext>
          </a:extLst>
        </xdr:cNvPr>
        <xdr:cNvSpPr>
          <a:spLocks noChangeAspect="1" noChangeArrowheads="1"/>
        </xdr:cNvSpPr>
      </xdr:nvSpPr>
      <xdr:spPr bwMode="auto">
        <a:xfrm>
          <a:off x="1685925" y="44881800"/>
          <a:ext cx="333375" cy="33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55</xdr:row>
      <xdr:rowOff>0</xdr:rowOff>
    </xdr:from>
    <xdr:ext cx="333375" cy="333375"/>
    <xdr:sp macro="" textlink="">
      <xdr:nvSpPr>
        <xdr:cNvPr id="37" name="AutoShape 394">
          <a:extLst>
            <a:ext uri="{FF2B5EF4-FFF2-40B4-BE49-F238E27FC236}">
              <a16:creationId xmlns:a16="http://schemas.microsoft.com/office/drawing/2014/main" id="{77B02B95-C7C3-416B-B04F-788E3C79C190}"/>
            </a:ext>
          </a:extLst>
        </xdr:cNvPr>
        <xdr:cNvSpPr>
          <a:spLocks noChangeAspect="1" noChangeArrowheads="1"/>
        </xdr:cNvSpPr>
      </xdr:nvSpPr>
      <xdr:spPr bwMode="auto">
        <a:xfrm>
          <a:off x="809625" y="45643800"/>
          <a:ext cx="333375" cy="33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54</xdr:row>
      <xdr:rowOff>0</xdr:rowOff>
    </xdr:from>
    <xdr:ext cx="333375" cy="333375"/>
    <xdr:sp macro="" textlink="">
      <xdr:nvSpPr>
        <xdr:cNvPr id="38" name="AutoShape 394">
          <a:extLst>
            <a:ext uri="{FF2B5EF4-FFF2-40B4-BE49-F238E27FC236}">
              <a16:creationId xmlns:a16="http://schemas.microsoft.com/office/drawing/2014/main" id="{5698A04B-B17A-4991-9A9D-E6073FF54D9C}"/>
            </a:ext>
          </a:extLst>
        </xdr:cNvPr>
        <xdr:cNvSpPr>
          <a:spLocks noChangeAspect="1" noChangeArrowheads="1"/>
        </xdr:cNvSpPr>
      </xdr:nvSpPr>
      <xdr:spPr bwMode="auto">
        <a:xfrm>
          <a:off x="1685925" y="44881800"/>
          <a:ext cx="333375" cy="33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55</xdr:row>
      <xdr:rowOff>0</xdr:rowOff>
    </xdr:from>
    <xdr:ext cx="333375" cy="333375"/>
    <xdr:sp macro="" textlink="">
      <xdr:nvSpPr>
        <xdr:cNvPr id="39" name="AutoShape 394">
          <a:extLst>
            <a:ext uri="{FF2B5EF4-FFF2-40B4-BE49-F238E27FC236}">
              <a16:creationId xmlns:a16="http://schemas.microsoft.com/office/drawing/2014/main" id="{BD981FB3-3120-4636-AA19-8E46B89E99E7}"/>
            </a:ext>
          </a:extLst>
        </xdr:cNvPr>
        <xdr:cNvSpPr>
          <a:spLocks noChangeAspect="1" noChangeArrowheads="1"/>
        </xdr:cNvSpPr>
      </xdr:nvSpPr>
      <xdr:spPr bwMode="auto">
        <a:xfrm>
          <a:off x="809625" y="45643800"/>
          <a:ext cx="333375" cy="33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2</xdr:col>
      <xdr:colOff>0</xdr:colOff>
      <xdr:row>60</xdr:row>
      <xdr:rowOff>0</xdr:rowOff>
    </xdr:from>
    <xdr:to>
      <xdr:col>2</xdr:col>
      <xdr:colOff>333375</xdr:colOff>
      <xdr:row>77</xdr:row>
      <xdr:rowOff>9525</xdr:rowOff>
    </xdr:to>
    <xdr:sp macro="" textlink="">
      <xdr:nvSpPr>
        <xdr:cNvPr id="40" name="AutoShape 394">
          <a:extLst>
            <a:ext uri="{FF2B5EF4-FFF2-40B4-BE49-F238E27FC236}">
              <a16:creationId xmlns:a16="http://schemas.microsoft.com/office/drawing/2014/main" id="{969D12D0-8953-4912-8628-E4AE4ED8C0AC}"/>
            </a:ext>
          </a:extLst>
        </xdr:cNvPr>
        <xdr:cNvSpPr>
          <a:spLocks noChangeAspect="1" noChangeArrowheads="1"/>
        </xdr:cNvSpPr>
      </xdr:nvSpPr>
      <xdr:spPr bwMode="auto">
        <a:xfrm>
          <a:off x="1685925" y="49644300"/>
          <a:ext cx="333375" cy="13287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61</xdr:row>
      <xdr:rowOff>0</xdr:rowOff>
    </xdr:from>
    <xdr:to>
      <xdr:col>2</xdr:col>
      <xdr:colOff>333375</xdr:colOff>
      <xdr:row>77</xdr:row>
      <xdr:rowOff>38100</xdr:rowOff>
    </xdr:to>
    <xdr:sp macro="" textlink="">
      <xdr:nvSpPr>
        <xdr:cNvPr id="41" name="AutoShape 394">
          <a:extLst>
            <a:ext uri="{FF2B5EF4-FFF2-40B4-BE49-F238E27FC236}">
              <a16:creationId xmlns:a16="http://schemas.microsoft.com/office/drawing/2014/main" id="{4887C346-7EB5-4BB5-B184-893BE56567CC}"/>
            </a:ext>
          </a:extLst>
        </xdr:cNvPr>
        <xdr:cNvSpPr>
          <a:spLocks noChangeAspect="1" noChangeArrowheads="1"/>
        </xdr:cNvSpPr>
      </xdr:nvSpPr>
      <xdr:spPr bwMode="auto">
        <a:xfrm>
          <a:off x="1685925" y="50406300"/>
          <a:ext cx="333375" cy="12553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61</xdr:row>
      <xdr:rowOff>0</xdr:rowOff>
    </xdr:from>
    <xdr:to>
      <xdr:col>6</xdr:col>
      <xdr:colOff>333375</xdr:colOff>
      <xdr:row>77</xdr:row>
      <xdr:rowOff>38100</xdr:rowOff>
    </xdr:to>
    <xdr:sp macro="" textlink="">
      <xdr:nvSpPr>
        <xdr:cNvPr id="42" name="AutoShape 394">
          <a:extLst>
            <a:ext uri="{FF2B5EF4-FFF2-40B4-BE49-F238E27FC236}">
              <a16:creationId xmlns:a16="http://schemas.microsoft.com/office/drawing/2014/main" id="{8BDEADD1-AF4B-4A98-B79E-2B97F4E224AF}"/>
            </a:ext>
          </a:extLst>
        </xdr:cNvPr>
        <xdr:cNvSpPr>
          <a:spLocks noChangeAspect="1" noChangeArrowheads="1"/>
        </xdr:cNvSpPr>
      </xdr:nvSpPr>
      <xdr:spPr bwMode="auto">
        <a:xfrm>
          <a:off x="11496675" y="50406300"/>
          <a:ext cx="333375" cy="12553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xdr:col>
      <xdr:colOff>0</xdr:colOff>
      <xdr:row>66</xdr:row>
      <xdr:rowOff>0</xdr:rowOff>
    </xdr:from>
    <xdr:ext cx="333375" cy="333375"/>
    <xdr:sp macro="" textlink="">
      <xdr:nvSpPr>
        <xdr:cNvPr id="43" name="AutoShape 394">
          <a:extLst>
            <a:ext uri="{FF2B5EF4-FFF2-40B4-BE49-F238E27FC236}">
              <a16:creationId xmlns:a16="http://schemas.microsoft.com/office/drawing/2014/main" id="{3223D89D-2F06-40AE-9E26-5C4858FA00E5}"/>
            </a:ext>
          </a:extLst>
        </xdr:cNvPr>
        <xdr:cNvSpPr>
          <a:spLocks noChangeAspect="1" noChangeArrowheads="1"/>
        </xdr:cNvSpPr>
      </xdr:nvSpPr>
      <xdr:spPr bwMode="auto">
        <a:xfrm>
          <a:off x="1685925" y="54216300"/>
          <a:ext cx="333375" cy="33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0</xdr:colOff>
      <xdr:row>60</xdr:row>
      <xdr:rowOff>0</xdr:rowOff>
    </xdr:from>
    <xdr:to>
      <xdr:col>1</xdr:col>
      <xdr:colOff>333375</xdr:colOff>
      <xdr:row>77</xdr:row>
      <xdr:rowOff>9525</xdr:rowOff>
    </xdr:to>
    <xdr:sp macro="" textlink="">
      <xdr:nvSpPr>
        <xdr:cNvPr id="44" name="AutoShape 394">
          <a:extLst>
            <a:ext uri="{FF2B5EF4-FFF2-40B4-BE49-F238E27FC236}">
              <a16:creationId xmlns:a16="http://schemas.microsoft.com/office/drawing/2014/main" id="{CA4505E8-4820-43D0-8BA0-23BF4965546A}"/>
            </a:ext>
          </a:extLst>
        </xdr:cNvPr>
        <xdr:cNvSpPr>
          <a:spLocks noChangeAspect="1" noChangeArrowheads="1"/>
        </xdr:cNvSpPr>
      </xdr:nvSpPr>
      <xdr:spPr bwMode="auto">
        <a:xfrm>
          <a:off x="809625" y="49644300"/>
          <a:ext cx="333375" cy="13287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79375</xdr:colOff>
      <xdr:row>59</xdr:row>
      <xdr:rowOff>15875</xdr:rowOff>
    </xdr:from>
    <xdr:to>
      <xdr:col>1</xdr:col>
      <xdr:colOff>412750</xdr:colOff>
      <xdr:row>77</xdr:row>
      <xdr:rowOff>70303</xdr:rowOff>
    </xdr:to>
    <xdr:sp macro="" textlink="">
      <xdr:nvSpPr>
        <xdr:cNvPr id="45" name="AutoShape 394">
          <a:extLst>
            <a:ext uri="{FF2B5EF4-FFF2-40B4-BE49-F238E27FC236}">
              <a16:creationId xmlns:a16="http://schemas.microsoft.com/office/drawing/2014/main" id="{348820BF-4A02-4C6C-827A-F52EDE1DA283}"/>
            </a:ext>
          </a:extLst>
        </xdr:cNvPr>
        <xdr:cNvSpPr>
          <a:spLocks noChangeAspect="1" noChangeArrowheads="1"/>
        </xdr:cNvSpPr>
      </xdr:nvSpPr>
      <xdr:spPr bwMode="auto">
        <a:xfrm>
          <a:off x="889000" y="48707675"/>
          <a:ext cx="333375" cy="1428477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59</xdr:row>
      <xdr:rowOff>0</xdr:rowOff>
    </xdr:from>
    <xdr:to>
      <xdr:col>2</xdr:col>
      <xdr:colOff>333375</xdr:colOff>
      <xdr:row>77</xdr:row>
      <xdr:rowOff>54428</xdr:rowOff>
    </xdr:to>
    <xdr:sp macro="" textlink="">
      <xdr:nvSpPr>
        <xdr:cNvPr id="46" name="AutoShape 394">
          <a:extLst>
            <a:ext uri="{FF2B5EF4-FFF2-40B4-BE49-F238E27FC236}">
              <a16:creationId xmlns:a16="http://schemas.microsoft.com/office/drawing/2014/main" id="{84D5179D-8C30-4A49-A4A9-A1F27D0A95A1}"/>
            </a:ext>
          </a:extLst>
        </xdr:cNvPr>
        <xdr:cNvSpPr>
          <a:spLocks noChangeAspect="1" noChangeArrowheads="1"/>
        </xdr:cNvSpPr>
      </xdr:nvSpPr>
      <xdr:spPr bwMode="auto">
        <a:xfrm>
          <a:off x="1685925" y="48691800"/>
          <a:ext cx="333375" cy="1428477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0</xdr:colOff>
      <xdr:row>67</xdr:row>
      <xdr:rowOff>0</xdr:rowOff>
    </xdr:from>
    <xdr:ext cx="333375" cy="333375"/>
    <xdr:sp macro="" textlink="">
      <xdr:nvSpPr>
        <xdr:cNvPr id="47" name="AutoShape 394">
          <a:extLst>
            <a:ext uri="{FF2B5EF4-FFF2-40B4-BE49-F238E27FC236}">
              <a16:creationId xmlns:a16="http://schemas.microsoft.com/office/drawing/2014/main" id="{F485603A-B0D5-4FDE-B076-FB29D1707B2A}"/>
            </a:ext>
          </a:extLst>
        </xdr:cNvPr>
        <xdr:cNvSpPr>
          <a:spLocks noChangeAspect="1" noChangeArrowheads="1"/>
        </xdr:cNvSpPr>
      </xdr:nvSpPr>
      <xdr:spPr bwMode="auto">
        <a:xfrm>
          <a:off x="809625" y="54978300"/>
          <a:ext cx="333375" cy="33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6</xdr:col>
      <xdr:colOff>0</xdr:colOff>
      <xdr:row>61</xdr:row>
      <xdr:rowOff>0</xdr:rowOff>
    </xdr:from>
    <xdr:to>
      <xdr:col>6</xdr:col>
      <xdr:colOff>333375</xdr:colOff>
      <xdr:row>77</xdr:row>
      <xdr:rowOff>38100</xdr:rowOff>
    </xdr:to>
    <xdr:sp macro="" textlink="">
      <xdr:nvSpPr>
        <xdr:cNvPr id="48" name="AutoShape 394">
          <a:extLst>
            <a:ext uri="{FF2B5EF4-FFF2-40B4-BE49-F238E27FC236}">
              <a16:creationId xmlns:a16="http://schemas.microsoft.com/office/drawing/2014/main" id="{CA77763F-59E8-4533-B1CB-741E33684D1D}"/>
            </a:ext>
          </a:extLst>
        </xdr:cNvPr>
        <xdr:cNvSpPr>
          <a:spLocks noChangeAspect="1" noChangeArrowheads="1"/>
        </xdr:cNvSpPr>
      </xdr:nvSpPr>
      <xdr:spPr bwMode="auto">
        <a:xfrm>
          <a:off x="11496675" y="50406300"/>
          <a:ext cx="333375" cy="12553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xdr:col>
      <xdr:colOff>0</xdr:colOff>
      <xdr:row>54</xdr:row>
      <xdr:rowOff>0</xdr:rowOff>
    </xdr:from>
    <xdr:ext cx="333375" cy="333375"/>
    <xdr:sp macro="" textlink="">
      <xdr:nvSpPr>
        <xdr:cNvPr id="49" name="AutoShape 394">
          <a:extLst>
            <a:ext uri="{FF2B5EF4-FFF2-40B4-BE49-F238E27FC236}">
              <a16:creationId xmlns:a16="http://schemas.microsoft.com/office/drawing/2014/main" id="{E3462A81-2D77-4E5A-93FE-45E14017CC46}"/>
            </a:ext>
          </a:extLst>
        </xdr:cNvPr>
        <xdr:cNvSpPr>
          <a:spLocks noChangeAspect="1" noChangeArrowheads="1"/>
        </xdr:cNvSpPr>
      </xdr:nvSpPr>
      <xdr:spPr bwMode="auto">
        <a:xfrm>
          <a:off x="1685925" y="44881800"/>
          <a:ext cx="333375" cy="33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55</xdr:row>
      <xdr:rowOff>0</xdr:rowOff>
    </xdr:from>
    <xdr:ext cx="333375" cy="333375"/>
    <xdr:sp macro="" textlink="">
      <xdr:nvSpPr>
        <xdr:cNvPr id="50" name="AutoShape 394">
          <a:extLst>
            <a:ext uri="{FF2B5EF4-FFF2-40B4-BE49-F238E27FC236}">
              <a16:creationId xmlns:a16="http://schemas.microsoft.com/office/drawing/2014/main" id="{97780DAB-6B5D-4F6A-B690-A09854F208AF}"/>
            </a:ext>
          </a:extLst>
        </xdr:cNvPr>
        <xdr:cNvSpPr>
          <a:spLocks noChangeAspect="1" noChangeArrowheads="1"/>
        </xdr:cNvSpPr>
      </xdr:nvSpPr>
      <xdr:spPr bwMode="auto">
        <a:xfrm>
          <a:off x="809625" y="45643800"/>
          <a:ext cx="333375" cy="33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54</xdr:row>
      <xdr:rowOff>0</xdr:rowOff>
    </xdr:from>
    <xdr:ext cx="333375" cy="333375"/>
    <xdr:sp macro="" textlink="">
      <xdr:nvSpPr>
        <xdr:cNvPr id="51" name="AutoShape 394">
          <a:extLst>
            <a:ext uri="{FF2B5EF4-FFF2-40B4-BE49-F238E27FC236}">
              <a16:creationId xmlns:a16="http://schemas.microsoft.com/office/drawing/2014/main" id="{3D61CC1E-652B-4269-A15A-58A731111737}"/>
            </a:ext>
          </a:extLst>
        </xdr:cNvPr>
        <xdr:cNvSpPr>
          <a:spLocks noChangeAspect="1" noChangeArrowheads="1"/>
        </xdr:cNvSpPr>
      </xdr:nvSpPr>
      <xdr:spPr bwMode="auto">
        <a:xfrm>
          <a:off x="1685925" y="44881800"/>
          <a:ext cx="333375" cy="33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55</xdr:row>
      <xdr:rowOff>0</xdr:rowOff>
    </xdr:from>
    <xdr:ext cx="333375" cy="333375"/>
    <xdr:sp macro="" textlink="">
      <xdr:nvSpPr>
        <xdr:cNvPr id="52" name="AutoShape 394">
          <a:extLst>
            <a:ext uri="{FF2B5EF4-FFF2-40B4-BE49-F238E27FC236}">
              <a16:creationId xmlns:a16="http://schemas.microsoft.com/office/drawing/2014/main" id="{86A92905-7931-452C-9BCC-1B38CAEA862B}"/>
            </a:ext>
          </a:extLst>
        </xdr:cNvPr>
        <xdr:cNvSpPr>
          <a:spLocks noChangeAspect="1" noChangeArrowheads="1"/>
        </xdr:cNvSpPr>
      </xdr:nvSpPr>
      <xdr:spPr bwMode="auto">
        <a:xfrm>
          <a:off x="809625" y="45643800"/>
          <a:ext cx="333375" cy="33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54</xdr:row>
      <xdr:rowOff>0</xdr:rowOff>
    </xdr:from>
    <xdr:ext cx="333375" cy="333375"/>
    <xdr:sp macro="" textlink="">
      <xdr:nvSpPr>
        <xdr:cNvPr id="53" name="AutoShape 394">
          <a:extLst>
            <a:ext uri="{FF2B5EF4-FFF2-40B4-BE49-F238E27FC236}">
              <a16:creationId xmlns:a16="http://schemas.microsoft.com/office/drawing/2014/main" id="{3A7B8EA5-9A53-4A49-97DD-4B401819AD3C}"/>
            </a:ext>
          </a:extLst>
        </xdr:cNvPr>
        <xdr:cNvSpPr>
          <a:spLocks noChangeAspect="1" noChangeArrowheads="1"/>
        </xdr:cNvSpPr>
      </xdr:nvSpPr>
      <xdr:spPr bwMode="auto">
        <a:xfrm>
          <a:off x="1685925" y="44881800"/>
          <a:ext cx="333375" cy="33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55</xdr:row>
      <xdr:rowOff>0</xdr:rowOff>
    </xdr:from>
    <xdr:ext cx="333375" cy="333375"/>
    <xdr:sp macro="" textlink="">
      <xdr:nvSpPr>
        <xdr:cNvPr id="54" name="AutoShape 394">
          <a:extLst>
            <a:ext uri="{FF2B5EF4-FFF2-40B4-BE49-F238E27FC236}">
              <a16:creationId xmlns:a16="http://schemas.microsoft.com/office/drawing/2014/main" id="{F47E951A-3FD8-442B-9EEB-26BCDE54C457}"/>
            </a:ext>
          </a:extLst>
        </xdr:cNvPr>
        <xdr:cNvSpPr>
          <a:spLocks noChangeAspect="1" noChangeArrowheads="1"/>
        </xdr:cNvSpPr>
      </xdr:nvSpPr>
      <xdr:spPr bwMode="auto">
        <a:xfrm>
          <a:off x="809625" y="45643800"/>
          <a:ext cx="333375" cy="33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54</xdr:row>
      <xdr:rowOff>0</xdr:rowOff>
    </xdr:from>
    <xdr:ext cx="333375" cy="333375"/>
    <xdr:sp macro="" textlink="">
      <xdr:nvSpPr>
        <xdr:cNvPr id="55" name="AutoShape 394">
          <a:extLst>
            <a:ext uri="{FF2B5EF4-FFF2-40B4-BE49-F238E27FC236}">
              <a16:creationId xmlns:a16="http://schemas.microsoft.com/office/drawing/2014/main" id="{2968A3AE-BE09-4DEB-809A-CC50D125CCEB}"/>
            </a:ext>
          </a:extLst>
        </xdr:cNvPr>
        <xdr:cNvSpPr>
          <a:spLocks noChangeAspect="1" noChangeArrowheads="1"/>
        </xdr:cNvSpPr>
      </xdr:nvSpPr>
      <xdr:spPr bwMode="auto">
        <a:xfrm>
          <a:off x="1685925" y="44881800"/>
          <a:ext cx="333375" cy="33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55</xdr:row>
      <xdr:rowOff>0</xdr:rowOff>
    </xdr:from>
    <xdr:ext cx="333375" cy="333375"/>
    <xdr:sp macro="" textlink="">
      <xdr:nvSpPr>
        <xdr:cNvPr id="56" name="AutoShape 394">
          <a:extLst>
            <a:ext uri="{FF2B5EF4-FFF2-40B4-BE49-F238E27FC236}">
              <a16:creationId xmlns:a16="http://schemas.microsoft.com/office/drawing/2014/main" id="{D4D9739B-A8F0-4669-9C7B-E2E4E8618FA6}"/>
            </a:ext>
          </a:extLst>
        </xdr:cNvPr>
        <xdr:cNvSpPr>
          <a:spLocks noChangeAspect="1" noChangeArrowheads="1"/>
        </xdr:cNvSpPr>
      </xdr:nvSpPr>
      <xdr:spPr bwMode="auto">
        <a:xfrm>
          <a:off x="809625" y="45643800"/>
          <a:ext cx="333375" cy="33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66</xdr:row>
      <xdr:rowOff>0</xdr:rowOff>
    </xdr:from>
    <xdr:ext cx="333375" cy="333375"/>
    <xdr:sp macro="" textlink="">
      <xdr:nvSpPr>
        <xdr:cNvPr id="57" name="AutoShape 394">
          <a:extLst>
            <a:ext uri="{FF2B5EF4-FFF2-40B4-BE49-F238E27FC236}">
              <a16:creationId xmlns:a16="http://schemas.microsoft.com/office/drawing/2014/main" id="{50CE32F9-0546-48EA-9E34-9EE1CEFD6F2E}"/>
            </a:ext>
          </a:extLst>
        </xdr:cNvPr>
        <xdr:cNvSpPr>
          <a:spLocks noChangeAspect="1" noChangeArrowheads="1"/>
        </xdr:cNvSpPr>
      </xdr:nvSpPr>
      <xdr:spPr bwMode="auto">
        <a:xfrm>
          <a:off x="1685925" y="54216300"/>
          <a:ext cx="333375" cy="33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67</xdr:row>
      <xdr:rowOff>0</xdr:rowOff>
    </xdr:from>
    <xdr:ext cx="333375" cy="333375"/>
    <xdr:sp macro="" textlink="">
      <xdr:nvSpPr>
        <xdr:cNvPr id="58" name="AutoShape 394">
          <a:extLst>
            <a:ext uri="{FF2B5EF4-FFF2-40B4-BE49-F238E27FC236}">
              <a16:creationId xmlns:a16="http://schemas.microsoft.com/office/drawing/2014/main" id="{9EE8A87F-8D7A-4DD1-AE2F-D8EDE6A71633}"/>
            </a:ext>
          </a:extLst>
        </xdr:cNvPr>
        <xdr:cNvSpPr>
          <a:spLocks noChangeAspect="1" noChangeArrowheads="1"/>
        </xdr:cNvSpPr>
      </xdr:nvSpPr>
      <xdr:spPr bwMode="auto">
        <a:xfrm>
          <a:off x="809625" y="54978300"/>
          <a:ext cx="333375" cy="33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2</xdr:col>
      <xdr:colOff>0</xdr:colOff>
      <xdr:row>6</xdr:row>
      <xdr:rowOff>0</xdr:rowOff>
    </xdr:from>
    <xdr:to>
      <xdr:col>2</xdr:col>
      <xdr:colOff>333375</xdr:colOff>
      <xdr:row>80</xdr:row>
      <xdr:rowOff>73478</xdr:rowOff>
    </xdr:to>
    <xdr:sp macro="" textlink="">
      <xdr:nvSpPr>
        <xdr:cNvPr id="59" name="AutoShape 394">
          <a:extLst>
            <a:ext uri="{FF2B5EF4-FFF2-40B4-BE49-F238E27FC236}">
              <a16:creationId xmlns:a16="http://schemas.microsoft.com/office/drawing/2014/main" id="{B7A630CB-7BE2-4627-B8EF-C421344B390D}"/>
            </a:ext>
          </a:extLst>
        </xdr:cNvPr>
        <xdr:cNvSpPr>
          <a:spLocks noChangeAspect="1" noChangeArrowheads="1"/>
        </xdr:cNvSpPr>
      </xdr:nvSpPr>
      <xdr:spPr bwMode="auto">
        <a:xfrm>
          <a:off x="1685925" y="1752600"/>
          <a:ext cx="333375" cy="6230030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6</xdr:row>
      <xdr:rowOff>0</xdr:rowOff>
    </xdr:from>
    <xdr:to>
      <xdr:col>2</xdr:col>
      <xdr:colOff>333375</xdr:colOff>
      <xdr:row>28</xdr:row>
      <xdr:rowOff>178254</xdr:rowOff>
    </xdr:to>
    <xdr:sp macro="" textlink="">
      <xdr:nvSpPr>
        <xdr:cNvPr id="60" name="AutoShape 394">
          <a:extLst>
            <a:ext uri="{FF2B5EF4-FFF2-40B4-BE49-F238E27FC236}">
              <a16:creationId xmlns:a16="http://schemas.microsoft.com/office/drawing/2014/main" id="{2BE2B221-A0CE-4EF8-8D76-22F1A9748CB5}"/>
            </a:ext>
          </a:extLst>
        </xdr:cNvPr>
        <xdr:cNvSpPr>
          <a:spLocks noChangeAspect="1" noChangeArrowheads="1"/>
        </xdr:cNvSpPr>
      </xdr:nvSpPr>
      <xdr:spPr bwMode="auto">
        <a:xfrm>
          <a:off x="1685925" y="1752600"/>
          <a:ext cx="333375" cy="1848530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6</xdr:row>
      <xdr:rowOff>0</xdr:rowOff>
    </xdr:from>
    <xdr:to>
      <xdr:col>2</xdr:col>
      <xdr:colOff>333375</xdr:colOff>
      <xdr:row>28</xdr:row>
      <xdr:rowOff>178253</xdr:rowOff>
    </xdr:to>
    <xdr:sp macro="" textlink="">
      <xdr:nvSpPr>
        <xdr:cNvPr id="61" name="AutoShape 394">
          <a:extLst>
            <a:ext uri="{FF2B5EF4-FFF2-40B4-BE49-F238E27FC236}">
              <a16:creationId xmlns:a16="http://schemas.microsoft.com/office/drawing/2014/main" id="{51691E83-B87F-4FD4-823A-BFF98CEE99F8}"/>
            </a:ext>
          </a:extLst>
        </xdr:cNvPr>
        <xdr:cNvSpPr>
          <a:spLocks noChangeAspect="1" noChangeArrowheads="1"/>
        </xdr:cNvSpPr>
      </xdr:nvSpPr>
      <xdr:spPr bwMode="auto">
        <a:xfrm>
          <a:off x="1685925" y="1752600"/>
          <a:ext cx="333375" cy="1848530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xdr:col>
      <xdr:colOff>0</xdr:colOff>
      <xdr:row>6</xdr:row>
      <xdr:rowOff>0</xdr:rowOff>
    </xdr:from>
    <xdr:ext cx="333375" cy="333375"/>
    <xdr:sp macro="" textlink="">
      <xdr:nvSpPr>
        <xdr:cNvPr id="62" name="AutoShape 394">
          <a:extLst>
            <a:ext uri="{FF2B5EF4-FFF2-40B4-BE49-F238E27FC236}">
              <a16:creationId xmlns:a16="http://schemas.microsoft.com/office/drawing/2014/main" id="{00118848-9312-4FB2-BE7E-46D98760B376}"/>
            </a:ext>
          </a:extLst>
        </xdr:cNvPr>
        <xdr:cNvSpPr>
          <a:spLocks noChangeAspect="1" noChangeArrowheads="1"/>
        </xdr:cNvSpPr>
      </xdr:nvSpPr>
      <xdr:spPr bwMode="auto">
        <a:xfrm>
          <a:off x="1685925" y="1752600"/>
          <a:ext cx="333375" cy="33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2</xdr:col>
      <xdr:colOff>0</xdr:colOff>
      <xdr:row>6</xdr:row>
      <xdr:rowOff>0</xdr:rowOff>
    </xdr:from>
    <xdr:to>
      <xdr:col>2</xdr:col>
      <xdr:colOff>333375</xdr:colOff>
      <xdr:row>27</xdr:row>
      <xdr:rowOff>885825</xdr:rowOff>
    </xdr:to>
    <xdr:sp macro="" textlink="">
      <xdr:nvSpPr>
        <xdr:cNvPr id="63" name="AutoShape 394">
          <a:extLst>
            <a:ext uri="{FF2B5EF4-FFF2-40B4-BE49-F238E27FC236}">
              <a16:creationId xmlns:a16="http://schemas.microsoft.com/office/drawing/2014/main" id="{F6F715E1-F175-4F82-96C4-7E8D39618260}"/>
            </a:ext>
          </a:extLst>
        </xdr:cNvPr>
        <xdr:cNvSpPr>
          <a:spLocks noChangeAspect="1" noChangeArrowheads="1"/>
        </xdr:cNvSpPr>
      </xdr:nvSpPr>
      <xdr:spPr bwMode="auto">
        <a:xfrm>
          <a:off x="1685925" y="1752600"/>
          <a:ext cx="333375" cy="18240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6</xdr:row>
      <xdr:rowOff>0</xdr:rowOff>
    </xdr:from>
    <xdr:to>
      <xdr:col>2</xdr:col>
      <xdr:colOff>333375</xdr:colOff>
      <xdr:row>28</xdr:row>
      <xdr:rowOff>178254</xdr:rowOff>
    </xdr:to>
    <xdr:sp macro="" textlink="">
      <xdr:nvSpPr>
        <xdr:cNvPr id="64" name="AutoShape 394">
          <a:extLst>
            <a:ext uri="{FF2B5EF4-FFF2-40B4-BE49-F238E27FC236}">
              <a16:creationId xmlns:a16="http://schemas.microsoft.com/office/drawing/2014/main" id="{ADECC5A7-980B-43D4-B0CE-931BBCC2E26C}"/>
            </a:ext>
          </a:extLst>
        </xdr:cNvPr>
        <xdr:cNvSpPr>
          <a:spLocks noChangeAspect="1" noChangeArrowheads="1"/>
        </xdr:cNvSpPr>
      </xdr:nvSpPr>
      <xdr:spPr bwMode="auto">
        <a:xfrm>
          <a:off x="1685925" y="1752600"/>
          <a:ext cx="333375" cy="1848530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6</xdr:row>
      <xdr:rowOff>0</xdr:rowOff>
    </xdr:from>
    <xdr:to>
      <xdr:col>2</xdr:col>
      <xdr:colOff>333375</xdr:colOff>
      <xdr:row>28</xdr:row>
      <xdr:rowOff>178253</xdr:rowOff>
    </xdr:to>
    <xdr:sp macro="" textlink="">
      <xdr:nvSpPr>
        <xdr:cNvPr id="65" name="AutoShape 394">
          <a:extLst>
            <a:ext uri="{FF2B5EF4-FFF2-40B4-BE49-F238E27FC236}">
              <a16:creationId xmlns:a16="http://schemas.microsoft.com/office/drawing/2014/main" id="{532E5321-168F-4FDB-8535-D9908CDE8764}"/>
            </a:ext>
          </a:extLst>
        </xdr:cNvPr>
        <xdr:cNvSpPr>
          <a:spLocks noChangeAspect="1" noChangeArrowheads="1"/>
        </xdr:cNvSpPr>
      </xdr:nvSpPr>
      <xdr:spPr bwMode="auto">
        <a:xfrm>
          <a:off x="1685925" y="1752600"/>
          <a:ext cx="333375" cy="1848530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xdr:col>
      <xdr:colOff>0</xdr:colOff>
      <xdr:row>6</xdr:row>
      <xdr:rowOff>0</xdr:rowOff>
    </xdr:from>
    <xdr:ext cx="333375" cy="333375"/>
    <xdr:sp macro="" textlink="">
      <xdr:nvSpPr>
        <xdr:cNvPr id="66" name="AutoShape 394">
          <a:extLst>
            <a:ext uri="{FF2B5EF4-FFF2-40B4-BE49-F238E27FC236}">
              <a16:creationId xmlns:a16="http://schemas.microsoft.com/office/drawing/2014/main" id="{83B6665B-D035-4E7B-9EC1-A30930DF4D91}"/>
            </a:ext>
          </a:extLst>
        </xdr:cNvPr>
        <xdr:cNvSpPr>
          <a:spLocks noChangeAspect="1" noChangeArrowheads="1"/>
        </xdr:cNvSpPr>
      </xdr:nvSpPr>
      <xdr:spPr bwMode="auto">
        <a:xfrm>
          <a:off x="1685925" y="1752600"/>
          <a:ext cx="333375" cy="33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2</xdr:col>
      <xdr:colOff>0</xdr:colOff>
      <xdr:row>6</xdr:row>
      <xdr:rowOff>0</xdr:rowOff>
    </xdr:from>
    <xdr:to>
      <xdr:col>2</xdr:col>
      <xdr:colOff>333375</xdr:colOff>
      <xdr:row>27</xdr:row>
      <xdr:rowOff>885825</xdr:rowOff>
    </xdr:to>
    <xdr:sp macro="" textlink="">
      <xdr:nvSpPr>
        <xdr:cNvPr id="67" name="AutoShape 394">
          <a:extLst>
            <a:ext uri="{FF2B5EF4-FFF2-40B4-BE49-F238E27FC236}">
              <a16:creationId xmlns:a16="http://schemas.microsoft.com/office/drawing/2014/main" id="{049EE30E-30D6-49CA-A1F9-898019142A1A}"/>
            </a:ext>
          </a:extLst>
        </xdr:cNvPr>
        <xdr:cNvSpPr>
          <a:spLocks noChangeAspect="1" noChangeArrowheads="1"/>
        </xdr:cNvSpPr>
      </xdr:nvSpPr>
      <xdr:spPr bwMode="auto">
        <a:xfrm>
          <a:off x="1685925" y="1752600"/>
          <a:ext cx="333375" cy="18240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6</xdr:row>
      <xdr:rowOff>0</xdr:rowOff>
    </xdr:from>
    <xdr:to>
      <xdr:col>2</xdr:col>
      <xdr:colOff>333375</xdr:colOff>
      <xdr:row>87</xdr:row>
      <xdr:rowOff>191860</xdr:rowOff>
    </xdr:to>
    <xdr:sp macro="" textlink="">
      <xdr:nvSpPr>
        <xdr:cNvPr id="68" name="AutoShape 394">
          <a:extLst>
            <a:ext uri="{FF2B5EF4-FFF2-40B4-BE49-F238E27FC236}">
              <a16:creationId xmlns:a16="http://schemas.microsoft.com/office/drawing/2014/main" id="{BAEBA0AD-0A49-4411-BFA2-531CD4CD0B29}"/>
            </a:ext>
          </a:extLst>
        </xdr:cNvPr>
        <xdr:cNvSpPr>
          <a:spLocks noChangeAspect="1" noChangeArrowheads="1"/>
        </xdr:cNvSpPr>
      </xdr:nvSpPr>
      <xdr:spPr bwMode="auto">
        <a:xfrm>
          <a:off x="1685925" y="1752600"/>
          <a:ext cx="333375" cy="648856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xdr:col>
      <xdr:colOff>0</xdr:colOff>
      <xdr:row>6</xdr:row>
      <xdr:rowOff>0</xdr:rowOff>
    </xdr:from>
    <xdr:ext cx="333375" cy="333375"/>
    <xdr:sp macro="" textlink="">
      <xdr:nvSpPr>
        <xdr:cNvPr id="69" name="AutoShape 394">
          <a:extLst>
            <a:ext uri="{FF2B5EF4-FFF2-40B4-BE49-F238E27FC236}">
              <a16:creationId xmlns:a16="http://schemas.microsoft.com/office/drawing/2014/main" id="{E509BFC6-168E-41C9-BD9D-4831B7052170}"/>
            </a:ext>
          </a:extLst>
        </xdr:cNvPr>
        <xdr:cNvSpPr>
          <a:spLocks noChangeAspect="1" noChangeArrowheads="1"/>
        </xdr:cNvSpPr>
      </xdr:nvSpPr>
      <xdr:spPr bwMode="auto">
        <a:xfrm>
          <a:off x="1685925" y="1752600"/>
          <a:ext cx="333375" cy="33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2</xdr:col>
      <xdr:colOff>0</xdr:colOff>
      <xdr:row>6</xdr:row>
      <xdr:rowOff>0</xdr:rowOff>
    </xdr:from>
    <xdr:to>
      <xdr:col>2</xdr:col>
      <xdr:colOff>333375</xdr:colOff>
      <xdr:row>75</xdr:row>
      <xdr:rowOff>115661</xdr:rowOff>
    </xdr:to>
    <xdr:sp macro="" textlink="">
      <xdr:nvSpPr>
        <xdr:cNvPr id="70" name="AutoShape 394">
          <a:extLst>
            <a:ext uri="{FF2B5EF4-FFF2-40B4-BE49-F238E27FC236}">
              <a16:creationId xmlns:a16="http://schemas.microsoft.com/office/drawing/2014/main" id="{05E8AC0A-F682-4001-B42E-B9165DDFA712}"/>
            </a:ext>
          </a:extLst>
        </xdr:cNvPr>
        <xdr:cNvSpPr>
          <a:spLocks noChangeAspect="1" noChangeArrowheads="1"/>
        </xdr:cNvSpPr>
      </xdr:nvSpPr>
      <xdr:spPr bwMode="auto">
        <a:xfrm>
          <a:off x="1685925" y="1752600"/>
          <a:ext cx="333375" cy="6088516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6</xdr:row>
      <xdr:rowOff>0</xdr:rowOff>
    </xdr:from>
    <xdr:to>
      <xdr:col>2</xdr:col>
      <xdr:colOff>333375</xdr:colOff>
      <xdr:row>87</xdr:row>
      <xdr:rowOff>191860</xdr:rowOff>
    </xdr:to>
    <xdr:sp macro="" textlink="">
      <xdr:nvSpPr>
        <xdr:cNvPr id="71" name="AutoShape 394">
          <a:extLst>
            <a:ext uri="{FF2B5EF4-FFF2-40B4-BE49-F238E27FC236}">
              <a16:creationId xmlns:a16="http://schemas.microsoft.com/office/drawing/2014/main" id="{32F22D66-FC5C-491C-9348-E8739ED83B4E}"/>
            </a:ext>
          </a:extLst>
        </xdr:cNvPr>
        <xdr:cNvSpPr>
          <a:spLocks noChangeAspect="1" noChangeArrowheads="1"/>
        </xdr:cNvSpPr>
      </xdr:nvSpPr>
      <xdr:spPr bwMode="auto">
        <a:xfrm>
          <a:off x="1685925" y="1752600"/>
          <a:ext cx="333375" cy="648856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xdr:col>
      <xdr:colOff>0</xdr:colOff>
      <xdr:row>6</xdr:row>
      <xdr:rowOff>0</xdr:rowOff>
    </xdr:from>
    <xdr:ext cx="333375" cy="333375"/>
    <xdr:sp macro="" textlink="">
      <xdr:nvSpPr>
        <xdr:cNvPr id="72" name="AutoShape 394">
          <a:extLst>
            <a:ext uri="{FF2B5EF4-FFF2-40B4-BE49-F238E27FC236}">
              <a16:creationId xmlns:a16="http://schemas.microsoft.com/office/drawing/2014/main" id="{6CA6BDD3-F2DA-40A3-883D-4D1DD61A9598}"/>
            </a:ext>
          </a:extLst>
        </xdr:cNvPr>
        <xdr:cNvSpPr>
          <a:spLocks noChangeAspect="1" noChangeArrowheads="1"/>
        </xdr:cNvSpPr>
      </xdr:nvSpPr>
      <xdr:spPr bwMode="auto">
        <a:xfrm>
          <a:off x="1685925" y="1752600"/>
          <a:ext cx="333375" cy="33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2</xdr:col>
      <xdr:colOff>0</xdr:colOff>
      <xdr:row>48</xdr:row>
      <xdr:rowOff>0</xdr:rowOff>
    </xdr:from>
    <xdr:to>
      <xdr:col>2</xdr:col>
      <xdr:colOff>333375</xdr:colOff>
      <xdr:row>66</xdr:row>
      <xdr:rowOff>219075</xdr:rowOff>
    </xdr:to>
    <xdr:sp macro="" textlink="">
      <xdr:nvSpPr>
        <xdr:cNvPr id="73" name="AutoShape 394">
          <a:extLst>
            <a:ext uri="{FF2B5EF4-FFF2-40B4-BE49-F238E27FC236}">
              <a16:creationId xmlns:a16="http://schemas.microsoft.com/office/drawing/2014/main" id="{0ED1A103-CA1F-46B8-94D7-9204EA3C30AC}"/>
            </a:ext>
          </a:extLst>
        </xdr:cNvPr>
        <xdr:cNvSpPr>
          <a:spLocks noChangeAspect="1" noChangeArrowheads="1"/>
        </xdr:cNvSpPr>
      </xdr:nvSpPr>
      <xdr:spPr bwMode="auto">
        <a:xfrm>
          <a:off x="1685925" y="39433500"/>
          <a:ext cx="333375" cy="150018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49</xdr:row>
      <xdr:rowOff>0</xdr:rowOff>
    </xdr:from>
    <xdr:to>
      <xdr:col>2</xdr:col>
      <xdr:colOff>333375</xdr:colOff>
      <xdr:row>68</xdr:row>
      <xdr:rowOff>464003</xdr:rowOff>
    </xdr:to>
    <xdr:sp macro="" textlink="">
      <xdr:nvSpPr>
        <xdr:cNvPr id="74" name="AutoShape 394">
          <a:extLst>
            <a:ext uri="{FF2B5EF4-FFF2-40B4-BE49-F238E27FC236}">
              <a16:creationId xmlns:a16="http://schemas.microsoft.com/office/drawing/2014/main" id="{1A90C15E-27E6-4516-BDB8-931D90E92933}"/>
            </a:ext>
          </a:extLst>
        </xdr:cNvPr>
        <xdr:cNvSpPr>
          <a:spLocks noChangeAspect="1" noChangeArrowheads="1"/>
        </xdr:cNvSpPr>
      </xdr:nvSpPr>
      <xdr:spPr bwMode="auto">
        <a:xfrm>
          <a:off x="1685925" y="40195500"/>
          <a:ext cx="333375" cy="1600880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xdr:col>
      <xdr:colOff>0</xdr:colOff>
      <xdr:row>54</xdr:row>
      <xdr:rowOff>0</xdr:rowOff>
    </xdr:from>
    <xdr:ext cx="333375" cy="333375"/>
    <xdr:sp macro="" textlink="">
      <xdr:nvSpPr>
        <xdr:cNvPr id="75" name="AutoShape 394">
          <a:extLst>
            <a:ext uri="{FF2B5EF4-FFF2-40B4-BE49-F238E27FC236}">
              <a16:creationId xmlns:a16="http://schemas.microsoft.com/office/drawing/2014/main" id="{8E5346E3-48A2-45A4-9936-4773EA949025}"/>
            </a:ext>
          </a:extLst>
        </xdr:cNvPr>
        <xdr:cNvSpPr>
          <a:spLocks noChangeAspect="1" noChangeArrowheads="1"/>
        </xdr:cNvSpPr>
      </xdr:nvSpPr>
      <xdr:spPr bwMode="auto">
        <a:xfrm>
          <a:off x="1685925" y="44881800"/>
          <a:ext cx="333375" cy="33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0</xdr:colOff>
      <xdr:row>48</xdr:row>
      <xdr:rowOff>0</xdr:rowOff>
    </xdr:from>
    <xdr:to>
      <xdr:col>1</xdr:col>
      <xdr:colOff>333375</xdr:colOff>
      <xdr:row>66</xdr:row>
      <xdr:rowOff>219075</xdr:rowOff>
    </xdr:to>
    <xdr:sp macro="" textlink="">
      <xdr:nvSpPr>
        <xdr:cNvPr id="76" name="AutoShape 394">
          <a:extLst>
            <a:ext uri="{FF2B5EF4-FFF2-40B4-BE49-F238E27FC236}">
              <a16:creationId xmlns:a16="http://schemas.microsoft.com/office/drawing/2014/main" id="{5276D8FE-ABAB-43AC-A867-08B52998C0D8}"/>
            </a:ext>
          </a:extLst>
        </xdr:cNvPr>
        <xdr:cNvSpPr>
          <a:spLocks noChangeAspect="1" noChangeArrowheads="1"/>
        </xdr:cNvSpPr>
      </xdr:nvSpPr>
      <xdr:spPr bwMode="auto">
        <a:xfrm>
          <a:off x="809625" y="39433500"/>
          <a:ext cx="333375" cy="150018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79375</xdr:colOff>
      <xdr:row>47</xdr:row>
      <xdr:rowOff>15875</xdr:rowOff>
    </xdr:from>
    <xdr:to>
      <xdr:col>1</xdr:col>
      <xdr:colOff>412750</xdr:colOff>
      <xdr:row>67</xdr:row>
      <xdr:rowOff>98879</xdr:rowOff>
    </xdr:to>
    <xdr:sp macro="" textlink="">
      <xdr:nvSpPr>
        <xdr:cNvPr id="77" name="AutoShape 394">
          <a:extLst>
            <a:ext uri="{FF2B5EF4-FFF2-40B4-BE49-F238E27FC236}">
              <a16:creationId xmlns:a16="http://schemas.microsoft.com/office/drawing/2014/main" id="{4365F548-CE8D-42FA-9999-44FF385D883E}"/>
            </a:ext>
          </a:extLst>
        </xdr:cNvPr>
        <xdr:cNvSpPr>
          <a:spLocks noChangeAspect="1" noChangeArrowheads="1"/>
        </xdr:cNvSpPr>
      </xdr:nvSpPr>
      <xdr:spPr bwMode="auto">
        <a:xfrm>
          <a:off x="889000" y="38306375"/>
          <a:ext cx="333375" cy="1677080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47</xdr:row>
      <xdr:rowOff>0</xdr:rowOff>
    </xdr:from>
    <xdr:to>
      <xdr:col>2</xdr:col>
      <xdr:colOff>333375</xdr:colOff>
      <xdr:row>67</xdr:row>
      <xdr:rowOff>83004</xdr:rowOff>
    </xdr:to>
    <xdr:sp macro="" textlink="">
      <xdr:nvSpPr>
        <xdr:cNvPr id="78" name="AutoShape 394">
          <a:extLst>
            <a:ext uri="{FF2B5EF4-FFF2-40B4-BE49-F238E27FC236}">
              <a16:creationId xmlns:a16="http://schemas.microsoft.com/office/drawing/2014/main" id="{9AD5177A-37DB-4307-A361-E082E2546D5C}"/>
            </a:ext>
          </a:extLst>
        </xdr:cNvPr>
        <xdr:cNvSpPr>
          <a:spLocks noChangeAspect="1" noChangeArrowheads="1"/>
        </xdr:cNvSpPr>
      </xdr:nvSpPr>
      <xdr:spPr bwMode="auto">
        <a:xfrm>
          <a:off x="1685925" y="38290500"/>
          <a:ext cx="333375" cy="1677080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0</xdr:colOff>
      <xdr:row>55</xdr:row>
      <xdr:rowOff>0</xdr:rowOff>
    </xdr:from>
    <xdr:ext cx="333375" cy="333375"/>
    <xdr:sp macro="" textlink="">
      <xdr:nvSpPr>
        <xdr:cNvPr id="79" name="AutoShape 394">
          <a:extLst>
            <a:ext uri="{FF2B5EF4-FFF2-40B4-BE49-F238E27FC236}">
              <a16:creationId xmlns:a16="http://schemas.microsoft.com/office/drawing/2014/main" id="{EF63B4EB-21D2-4BC0-AE16-6CE46160892B}"/>
            </a:ext>
          </a:extLst>
        </xdr:cNvPr>
        <xdr:cNvSpPr>
          <a:spLocks noChangeAspect="1" noChangeArrowheads="1"/>
        </xdr:cNvSpPr>
      </xdr:nvSpPr>
      <xdr:spPr bwMode="auto">
        <a:xfrm>
          <a:off x="809625" y="45643800"/>
          <a:ext cx="333375" cy="33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2</xdr:col>
      <xdr:colOff>0</xdr:colOff>
      <xdr:row>48</xdr:row>
      <xdr:rowOff>0</xdr:rowOff>
    </xdr:from>
    <xdr:to>
      <xdr:col>2</xdr:col>
      <xdr:colOff>333375</xdr:colOff>
      <xdr:row>66</xdr:row>
      <xdr:rowOff>219075</xdr:rowOff>
    </xdr:to>
    <xdr:sp macro="" textlink="">
      <xdr:nvSpPr>
        <xdr:cNvPr id="80" name="AutoShape 394">
          <a:extLst>
            <a:ext uri="{FF2B5EF4-FFF2-40B4-BE49-F238E27FC236}">
              <a16:creationId xmlns:a16="http://schemas.microsoft.com/office/drawing/2014/main" id="{47E1EABE-1F0E-46B8-9724-571FFB0152A1}"/>
            </a:ext>
          </a:extLst>
        </xdr:cNvPr>
        <xdr:cNvSpPr>
          <a:spLocks noChangeAspect="1" noChangeArrowheads="1"/>
        </xdr:cNvSpPr>
      </xdr:nvSpPr>
      <xdr:spPr bwMode="auto">
        <a:xfrm>
          <a:off x="1685925" y="39433500"/>
          <a:ext cx="333375" cy="150018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49</xdr:row>
      <xdr:rowOff>0</xdr:rowOff>
    </xdr:from>
    <xdr:to>
      <xdr:col>2</xdr:col>
      <xdr:colOff>333375</xdr:colOff>
      <xdr:row>68</xdr:row>
      <xdr:rowOff>464003</xdr:rowOff>
    </xdr:to>
    <xdr:sp macro="" textlink="">
      <xdr:nvSpPr>
        <xdr:cNvPr id="81" name="AutoShape 394">
          <a:extLst>
            <a:ext uri="{FF2B5EF4-FFF2-40B4-BE49-F238E27FC236}">
              <a16:creationId xmlns:a16="http://schemas.microsoft.com/office/drawing/2014/main" id="{4FB9E946-1899-40AD-94B3-32F69E3BEF21}"/>
            </a:ext>
          </a:extLst>
        </xdr:cNvPr>
        <xdr:cNvSpPr>
          <a:spLocks noChangeAspect="1" noChangeArrowheads="1"/>
        </xdr:cNvSpPr>
      </xdr:nvSpPr>
      <xdr:spPr bwMode="auto">
        <a:xfrm>
          <a:off x="1685925" y="40195500"/>
          <a:ext cx="333375" cy="1600880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xdr:col>
      <xdr:colOff>0</xdr:colOff>
      <xdr:row>54</xdr:row>
      <xdr:rowOff>0</xdr:rowOff>
    </xdr:from>
    <xdr:ext cx="333375" cy="333375"/>
    <xdr:sp macro="" textlink="">
      <xdr:nvSpPr>
        <xdr:cNvPr id="82" name="AutoShape 394">
          <a:extLst>
            <a:ext uri="{FF2B5EF4-FFF2-40B4-BE49-F238E27FC236}">
              <a16:creationId xmlns:a16="http://schemas.microsoft.com/office/drawing/2014/main" id="{0DDE8ECF-8348-4355-A44E-4D33C469106C}"/>
            </a:ext>
          </a:extLst>
        </xdr:cNvPr>
        <xdr:cNvSpPr>
          <a:spLocks noChangeAspect="1" noChangeArrowheads="1"/>
        </xdr:cNvSpPr>
      </xdr:nvSpPr>
      <xdr:spPr bwMode="auto">
        <a:xfrm>
          <a:off x="1685925" y="44881800"/>
          <a:ext cx="333375" cy="33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0</xdr:colOff>
      <xdr:row>48</xdr:row>
      <xdr:rowOff>0</xdr:rowOff>
    </xdr:from>
    <xdr:to>
      <xdr:col>1</xdr:col>
      <xdr:colOff>333375</xdr:colOff>
      <xdr:row>66</xdr:row>
      <xdr:rowOff>219075</xdr:rowOff>
    </xdr:to>
    <xdr:sp macro="" textlink="">
      <xdr:nvSpPr>
        <xdr:cNvPr id="83" name="AutoShape 394">
          <a:extLst>
            <a:ext uri="{FF2B5EF4-FFF2-40B4-BE49-F238E27FC236}">
              <a16:creationId xmlns:a16="http://schemas.microsoft.com/office/drawing/2014/main" id="{49931698-33D5-4BC3-AB33-93477A374893}"/>
            </a:ext>
          </a:extLst>
        </xdr:cNvPr>
        <xdr:cNvSpPr>
          <a:spLocks noChangeAspect="1" noChangeArrowheads="1"/>
        </xdr:cNvSpPr>
      </xdr:nvSpPr>
      <xdr:spPr bwMode="auto">
        <a:xfrm>
          <a:off x="809625" y="39433500"/>
          <a:ext cx="333375" cy="150018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79375</xdr:colOff>
      <xdr:row>47</xdr:row>
      <xdr:rowOff>15875</xdr:rowOff>
    </xdr:from>
    <xdr:to>
      <xdr:col>1</xdr:col>
      <xdr:colOff>412750</xdr:colOff>
      <xdr:row>67</xdr:row>
      <xdr:rowOff>98879</xdr:rowOff>
    </xdr:to>
    <xdr:sp macro="" textlink="">
      <xdr:nvSpPr>
        <xdr:cNvPr id="84" name="AutoShape 394">
          <a:extLst>
            <a:ext uri="{FF2B5EF4-FFF2-40B4-BE49-F238E27FC236}">
              <a16:creationId xmlns:a16="http://schemas.microsoft.com/office/drawing/2014/main" id="{B03369E7-3730-4157-B777-ACFEC31EE9FA}"/>
            </a:ext>
          </a:extLst>
        </xdr:cNvPr>
        <xdr:cNvSpPr>
          <a:spLocks noChangeAspect="1" noChangeArrowheads="1"/>
        </xdr:cNvSpPr>
      </xdr:nvSpPr>
      <xdr:spPr bwMode="auto">
        <a:xfrm>
          <a:off x="889000" y="38306375"/>
          <a:ext cx="333375" cy="1677080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47</xdr:row>
      <xdr:rowOff>0</xdr:rowOff>
    </xdr:from>
    <xdr:to>
      <xdr:col>2</xdr:col>
      <xdr:colOff>333375</xdr:colOff>
      <xdr:row>67</xdr:row>
      <xdr:rowOff>83004</xdr:rowOff>
    </xdr:to>
    <xdr:sp macro="" textlink="">
      <xdr:nvSpPr>
        <xdr:cNvPr id="85" name="AutoShape 394">
          <a:extLst>
            <a:ext uri="{FF2B5EF4-FFF2-40B4-BE49-F238E27FC236}">
              <a16:creationId xmlns:a16="http://schemas.microsoft.com/office/drawing/2014/main" id="{8FF93C70-F5CF-492D-8C5C-1FEBBCAA77B3}"/>
            </a:ext>
          </a:extLst>
        </xdr:cNvPr>
        <xdr:cNvSpPr>
          <a:spLocks noChangeAspect="1" noChangeArrowheads="1"/>
        </xdr:cNvSpPr>
      </xdr:nvSpPr>
      <xdr:spPr bwMode="auto">
        <a:xfrm>
          <a:off x="1685925" y="38290500"/>
          <a:ext cx="333375" cy="1677080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0</xdr:colOff>
      <xdr:row>55</xdr:row>
      <xdr:rowOff>0</xdr:rowOff>
    </xdr:from>
    <xdr:ext cx="333375" cy="333375"/>
    <xdr:sp macro="" textlink="">
      <xdr:nvSpPr>
        <xdr:cNvPr id="86" name="AutoShape 394">
          <a:extLst>
            <a:ext uri="{FF2B5EF4-FFF2-40B4-BE49-F238E27FC236}">
              <a16:creationId xmlns:a16="http://schemas.microsoft.com/office/drawing/2014/main" id="{ED974434-AE0E-445F-8B7F-2851621DA25D}"/>
            </a:ext>
          </a:extLst>
        </xdr:cNvPr>
        <xdr:cNvSpPr>
          <a:spLocks noChangeAspect="1" noChangeArrowheads="1"/>
        </xdr:cNvSpPr>
      </xdr:nvSpPr>
      <xdr:spPr bwMode="auto">
        <a:xfrm>
          <a:off x="809625" y="45643800"/>
          <a:ext cx="333375" cy="33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54</xdr:row>
      <xdr:rowOff>0</xdr:rowOff>
    </xdr:from>
    <xdr:ext cx="333375" cy="333375"/>
    <xdr:sp macro="" textlink="">
      <xdr:nvSpPr>
        <xdr:cNvPr id="87" name="AutoShape 394">
          <a:extLst>
            <a:ext uri="{FF2B5EF4-FFF2-40B4-BE49-F238E27FC236}">
              <a16:creationId xmlns:a16="http://schemas.microsoft.com/office/drawing/2014/main" id="{F7C22963-9FB2-49F3-A420-1B1C29F37341}"/>
            </a:ext>
          </a:extLst>
        </xdr:cNvPr>
        <xdr:cNvSpPr>
          <a:spLocks noChangeAspect="1" noChangeArrowheads="1"/>
        </xdr:cNvSpPr>
      </xdr:nvSpPr>
      <xdr:spPr bwMode="auto">
        <a:xfrm>
          <a:off x="1685925" y="44881800"/>
          <a:ext cx="333375" cy="33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55</xdr:row>
      <xdr:rowOff>0</xdr:rowOff>
    </xdr:from>
    <xdr:ext cx="333375" cy="333375"/>
    <xdr:sp macro="" textlink="">
      <xdr:nvSpPr>
        <xdr:cNvPr id="88" name="AutoShape 394">
          <a:extLst>
            <a:ext uri="{FF2B5EF4-FFF2-40B4-BE49-F238E27FC236}">
              <a16:creationId xmlns:a16="http://schemas.microsoft.com/office/drawing/2014/main" id="{2BE66D0B-428E-4B49-8162-FF21006DB885}"/>
            </a:ext>
          </a:extLst>
        </xdr:cNvPr>
        <xdr:cNvSpPr>
          <a:spLocks noChangeAspect="1" noChangeArrowheads="1"/>
        </xdr:cNvSpPr>
      </xdr:nvSpPr>
      <xdr:spPr bwMode="auto">
        <a:xfrm>
          <a:off x="809625" y="45643800"/>
          <a:ext cx="333375" cy="33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54</xdr:row>
      <xdr:rowOff>0</xdr:rowOff>
    </xdr:from>
    <xdr:ext cx="333375" cy="333375"/>
    <xdr:sp macro="" textlink="">
      <xdr:nvSpPr>
        <xdr:cNvPr id="89" name="AutoShape 394">
          <a:extLst>
            <a:ext uri="{FF2B5EF4-FFF2-40B4-BE49-F238E27FC236}">
              <a16:creationId xmlns:a16="http://schemas.microsoft.com/office/drawing/2014/main" id="{86DA2D39-A73F-4184-96FC-9F301372D839}"/>
            </a:ext>
          </a:extLst>
        </xdr:cNvPr>
        <xdr:cNvSpPr>
          <a:spLocks noChangeAspect="1" noChangeArrowheads="1"/>
        </xdr:cNvSpPr>
      </xdr:nvSpPr>
      <xdr:spPr bwMode="auto">
        <a:xfrm>
          <a:off x="1685925" y="44881800"/>
          <a:ext cx="333375" cy="33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55</xdr:row>
      <xdr:rowOff>0</xdr:rowOff>
    </xdr:from>
    <xdr:ext cx="333375" cy="333375"/>
    <xdr:sp macro="" textlink="">
      <xdr:nvSpPr>
        <xdr:cNvPr id="90" name="AutoShape 394">
          <a:extLst>
            <a:ext uri="{FF2B5EF4-FFF2-40B4-BE49-F238E27FC236}">
              <a16:creationId xmlns:a16="http://schemas.microsoft.com/office/drawing/2014/main" id="{36D97F84-92F8-4D4D-BED1-6A62029CCD4E}"/>
            </a:ext>
          </a:extLst>
        </xdr:cNvPr>
        <xdr:cNvSpPr>
          <a:spLocks noChangeAspect="1" noChangeArrowheads="1"/>
        </xdr:cNvSpPr>
      </xdr:nvSpPr>
      <xdr:spPr bwMode="auto">
        <a:xfrm>
          <a:off x="809625" y="45643800"/>
          <a:ext cx="333375" cy="33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2</xdr:col>
      <xdr:colOff>0</xdr:colOff>
      <xdr:row>60</xdr:row>
      <xdr:rowOff>0</xdr:rowOff>
    </xdr:from>
    <xdr:to>
      <xdr:col>2</xdr:col>
      <xdr:colOff>333375</xdr:colOff>
      <xdr:row>72</xdr:row>
      <xdr:rowOff>714375</xdr:rowOff>
    </xdr:to>
    <xdr:sp macro="" textlink="">
      <xdr:nvSpPr>
        <xdr:cNvPr id="91" name="AutoShape 394">
          <a:extLst>
            <a:ext uri="{FF2B5EF4-FFF2-40B4-BE49-F238E27FC236}">
              <a16:creationId xmlns:a16="http://schemas.microsoft.com/office/drawing/2014/main" id="{FBB5D80B-F260-4A49-9EF3-92096E5BDD9B}"/>
            </a:ext>
          </a:extLst>
        </xdr:cNvPr>
        <xdr:cNvSpPr>
          <a:spLocks noChangeAspect="1" noChangeArrowheads="1"/>
        </xdr:cNvSpPr>
      </xdr:nvSpPr>
      <xdr:spPr bwMode="auto">
        <a:xfrm>
          <a:off x="1685925" y="49644300"/>
          <a:ext cx="333375" cy="10620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61</xdr:row>
      <xdr:rowOff>0</xdr:rowOff>
    </xdr:from>
    <xdr:to>
      <xdr:col>2</xdr:col>
      <xdr:colOff>333375</xdr:colOff>
      <xdr:row>73</xdr:row>
      <xdr:rowOff>333375</xdr:rowOff>
    </xdr:to>
    <xdr:sp macro="" textlink="">
      <xdr:nvSpPr>
        <xdr:cNvPr id="92" name="AutoShape 394">
          <a:extLst>
            <a:ext uri="{FF2B5EF4-FFF2-40B4-BE49-F238E27FC236}">
              <a16:creationId xmlns:a16="http://schemas.microsoft.com/office/drawing/2014/main" id="{D38391D3-F23B-4F73-B26E-AE11D2482460}"/>
            </a:ext>
          </a:extLst>
        </xdr:cNvPr>
        <xdr:cNvSpPr>
          <a:spLocks noChangeAspect="1" noChangeArrowheads="1"/>
        </xdr:cNvSpPr>
      </xdr:nvSpPr>
      <xdr:spPr bwMode="auto">
        <a:xfrm>
          <a:off x="1685925" y="50406300"/>
          <a:ext cx="333375" cy="10239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xdr:col>
      <xdr:colOff>0</xdr:colOff>
      <xdr:row>66</xdr:row>
      <xdr:rowOff>0</xdr:rowOff>
    </xdr:from>
    <xdr:ext cx="333375" cy="333375"/>
    <xdr:sp macro="" textlink="">
      <xdr:nvSpPr>
        <xdr:cNvPr id="93" name="AutoShape 394">
          <a:extLst>
            <a:ext uri="{FF2B5EF4-FFF2-40B4-BE49-F238E27FC236}">
              <a16:creationId xmlns:a16="http://schemas.microsoft.com/office/drawing/2014/main" id="{548D2C6A-8469-42C1-96A5-57B33D4BF482}"/>
            </a:ext>
          </a:extLst>
        </xdr:cNvPr>
        <xdr:cNvSpPr>
          <a:spLocks noChangeAspect="1" noChangeArrowheads="1"/>
        </xdr:cNvSpPr>
      </xdr:nvSpPr>
      <xdr:spPr bwMode="auto">
        <a:xfrm>
          <a:off x="1685925" y="54216300"/>
          <a:ext cx="333375" cy="33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0</xdr:colOff>
      <xdr:row>60</xdr:row>
      <xdr:rowOff>0</xdr:rowOff>
    </xdr:from>
    <xdr:to>
      <xdr:col>1</xdr:col>
      <xdr:colOff>333375</xdr:colOff>
      <xdr:row>72</xdr:row>
      <xdr:rowOff>714375</xdr:rowOff>
    </xdr:to>
    <xdr:sp macro="" textlink="">
      <xdr:nvSpPr>
        <xdr:cNvPr id="94" name="AutoShape 394">
          <a:extLst>
            <a:ext uri="{FF2B5EF4-FFF2-40B4-BE49-F238E27FC236}">
              <a16:creationId xmlns:a16="http://schemas.microsoft.com/office/drawing/2014/main" id="{F70299DB-4535-480F-AE69-EFC303ABAE85}"/>
            </a:ext>
          </a:extLst>
        </xdr:cNvPr>
        <xdr:cNvSpPr>
          <a:spLocks noChangeAspect="1" noChangeArrowheads="1"/>
        </xdr:cNvSpPr>
      </xdr:nvSpPr>
      <xdr:spPr bwMode="auto">
        <a:xfrm>
          <a:off x="809625" y="49644300"/>
          <a:ext cx="333375" cy="10620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79375</xdr:colOff>
      <xdr:row>59</xdr:row>
      <xdr:rowOff>15875</xdr:rowOff>
    </xdr:from>
    <xdr:to>
      <xdr:col>1</xdr:col>
      <xdr:colOff>412750</xdr:colOff>
      <xdr:row>72</xdr:row>
      <xdr:rowOff>403678</xdr:rowOff>
    </xdr:to>
    <xdr:sp macro="" textlink="">
      <xdr:nvSpPr>
        <xdr:cNvPr id="95" name="AutoShape 394">
          <a:extLst>
            <a:ext uri="{FF2B5EF4-FFF2-40B4-BE49-F238E27FC236}">
              <a16:creationId xmlns:a16="http://schemas.microsoft.com/office/drawing/2014/main" id="{1C8731C3-BC5B-40B5-A19B-9F49E13AD70F}"/>
            </a:ext>
          </a:extLst>
        </xdr:cNvPr>
        <xdr:cNvSpPr>
          <a:spLocks noChangeAspect="1" noChangeArrowheads="1"/>
        </xdr:cNvSpPr>
      </xdr:nvSpPr>
      <xdr:spPr bwMode="auto">
        <a:xfrm>
          <a:off x="889000" y="48707675"/>
          <a:ext cx="333375" cy="1124630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59</xdr:row>
      <xdr:rowOff>0</xdr:rowOff>
    </xdr:from>
    <xdr:to>
      <xdr:col>2</xdr:col>
      <xdr:colOff>333375</xdr:colOff>
      <xdr:row>72</xdr:row>
      <xdr:rowOff>387803</xdr:rowOff>
    </xdr:to>
    <xdr:sp macro="" textlink="">
      <xdr:nvSpPr>
        <xdr:cNvPr id="96" name="AutoShape 394">
          <a:extLst>
            <a:ext uri="{FF2B5EF4-FFF2-40B4-BE49-F238E27FC236}">
              <a16:creationId xmlns:a16="http://schemas.microsoft.com/office/drawing/2014/main" id="{4B01CE83-CAD8-411B-863F-51204F6178DF}"/>
            </a:ext>
          </a:extLst>
        </xdr:cNvPr>
        <xdr:cNvSpPr>
          <a:spLocks noChangeAspect="1" noChangeArrowheads="1"/>
        </xdr:cNvSpPr>
      </xdr:nvSpPr>
      <xdr:spPr bwMode="auto">
        <a:xfrm>
          <a:off x="1685925" y="48691800"/>
          <a:ext cx="333375" cy="1124630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0</xdr:colOff>
      <xdr:row>67</xdr:row>
      <xdr:rowOff>0</xdr:rowOff>
    </xdr:from>
    <xdr:ext cx="333375" cy="333375"/>
    <xdr:sp macro="" textlink="">
      <xdr:nvSpPr>
        <xdr:cNvPr id="97" name="AutoShape 394">
          <a:extLst>
            <a:ext uri="{FF2B5EF4-FFF2-40B4-BE49-F238E27FC236}">
              <a16:creationId xmlns:a16="http://schemas.microsoft.com/office/drawing/2014/main" id="{91E27B9D-DF96-4732-B3B0-1FC7A252E694}"/>
            </a:ext>
          </a:extLst>
        </xdr:cNvPr>
        <xdr:cNvSpPr>
          <a:spLocks noChangeAspect="1" noChangeArrowheads="1"/>
        </xdr:cNvSpPr>
      </xdr:nvSpPr>
      <xdr:spPr bwMode="auto">
        <a:xfrm>
          <a:off x="809625" y="54978300"/>
          <a:ext cx="333375" cy="33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54</xdr:row>
      <xdr:rowOff>0</xdr:rowOff>
    </xdr:from>
    <xdr:ext cx="333375" cy="333375"/>
    <xdr:sp macro="" textlink="">
      <xdr:nvSpPr>
        <xdr:cNvPr id="98" name="AutoShape 394">
          <a:extLst>
            <a:ext uri="{FF2B5EF4-FFF2-40B4-BE49-F238E27FC236}">
              <a16:creationId xmlns:a16="http://schemas.microsoft.com/office/drawing/2014/main" id="{B70FF526-7F26-4FD7-B4AA-E776E37236C5}"/>
            </a:ext>
          </a:extLst>
        </xdr:cNvPr>
        <xdr:cNvSpPr>
          <a:spLocks noChangeAspect="1" noChangeArrowheads="1"/>
        </xdr:cNvSpPr>
      </xdr:nvSpPr>
      <xdr:spPr bwMode="auto">
        <a:xfrm>
          <a:off x="1685925" y="44881800"/>
          <a:ext cx="333375" cy="33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55</xdr:row>
      <xdr:rowOff>0</xdr:rowOff>
    </xdr:from>
    <xdr:ext cx="333375" cy="333375"/>
    <xdr:sp macro="" textlink="">
      <xdr:nvSpPr>
        <xdr:cNvPr id="99" name="AutoShape 394">
          <a:extLst>
            <a:ext uri="{FF2B5EF4-FFF2-40B4-BE49-F238E27FC236}">
              <a16:creationId xmlns:a16="http://schemas.microsoft.com/office/drawing/2014/main" id="{FD8D3810-51E1-47CC-86AC-B3BD997E6FBE}"/>
            </a:ext>
          </a:extLst>
        </xdr:cNvPr>
        <xdr:cNvSpPr>
          <a:spLocks noChangeAspect="1" noChangeArrowheads="1"/>
        </xdr:cNvSpPr>
      </xdr:nvSpPr>
      <xdr:spPr bwMode="auto">
        <a:xfrm>
          <a:off x="809625" y="45643800"/>
          <a:ext cx="333375" cy="33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54</xdr:row>
      <xdr:rowOff>0</xdr:rowOff>
    </xdr:from>
    <xdr:ext cx="333375" cy="333375"/>
    <xdr:sp macro="" textlink="">
      <xdr:nvSpPr>
        <xdr:cNvPr id="100" name="AutoShape 394">
          <a:extLst>
            <a:ext uri="{FF2B5EF4-FFF2-40B4-BE49-F238E27FC236}">
              <a16:creationId xmlns:a16="http://schemas.microsoft.com/office/drawing/2014/main" id="{8854B53D-4B65-41B0-86BF-554394A1F1CB}"/>
            </a:ext>
          </a:extLst>
        </xdr:cNvPr>
        <xdr:cNvSpPr>
          <a:spLocks noChangeAspect="1" noChangeArrowheads="1"/>
        </xdr:cNvSpPr>
      </xdr:nvSpPr>
      <xdr:spPr bwMode="auto">
        <a:xfrm>
          <a:off x="1685925" y="44881800"/>
          <a:ext cx="333375" cy="33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55</xdr:row>
      <xdr:rowOff>0</xdr:rowOff>
    </xdr:from>
    <xdr:ext cx="333375" cy="333375"/>
    <xdr:sp macro="" textlink="">
      <xdr:nvSpPr>
        <xdr:cNvPr id="101" name="AutoShape 394">
          <a:extLst>
            <a:ext uri="{FF2B5EF4-FFF2-40B4-BE49-F238E27FC236}">
              <a16:creationId xmlns:a16="http://schemas.microsoft.com/office/drawing/2014/main" id="{81E9CDB4-071A-4746-AF86-0A86A65A7ED1}"/>
            </a:ext>
          </a:extLst>
        </xdr:cNvPr>
        <xdr:cNvSpPr>
          <a:spLocks noChangeAspect="1" noChangeArrowheads="1"/>
        </xdr:cNvSpPr>
      </xdr:nvSpPr>
      <xdr:spPr bwMode="auto">
        <a:xfrm>
          <a:off x="809625" y="45643800"/>
          <a:ext cx="333375" cy="33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54</xdr:row>
      <xdr:rowOff>0</xdr:rowOff>
    </xdr:from>
    <xdr:ext cx="333375" cy="333375"/>
    <xdr:sp macro="" textlink="">
      <xdr:nvSpPr>
        <xdr:cNvPr id="102" name="AutoShape 394">
          <a:extLst>
            <a:ext uri="{FF2B5EF4-FFF2-40B4-BE49-F238E27FC236}">
              <a16:creationId xmlns:a16="http://schemas.microsoft.com/office/drawing/2014/main" id="{7D45E1EC-5E72-416A-BCB3-C19B36356787}"/>
            </a:ext>
          </a:extLst>
        </xdr:cNvPr>
        <xdr:cNvSpPr>
          <a:spLocks noChangeAspect="1" noChangeArrowheads="1"/>
        </xdr:cNvSpPr>
      </xdr:nvSpPr>
      <xdr:spPr bwMode="auto">
        <a:xfrm>
          <a:off x="1685925" y="44881800"/>
          <a:ext cx="333375" cy="33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55</xdr:row>
      <xdr:rowOff>0</xdr:rowOff>
    </xdr:from>
    <xdr:ext cx="333375" cy="333375"/>
    <xdr:sp macro="" textlink="">
      <xdr:nvSpPr>
        <xdr:cNvPr id="103" name="AutoShape 394">
          <a:extLst>
            <a:ext uri="{FF2B5EF4-FFF2-40B4-BE49-F238E27FC236}">
              <a16:creationId xmlns:a16="http://schemas.microsoft.com/office/drawing/2014/main" id="{4AD34F42-41E3-4704-A516-4126E6D8A837}"/>
            </a:ext>
          </a:extLst>
        </xdr:cNvPr>
        <xdr:cNvSpPr>
          <a:spLocks noChangeAspect="1" noChangeArrowheads="1"/>
        </xdr:cNvSpPr>
      </xdr:nvSpPr>
      <xdr:spPr bwMode="auto">
        <a:xfrm>
          <a:off x="809625" y="45643800"/>
          <a:ext cx="333375" cy="33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54</xdr:row>
      <xdr:rowOff>0</xdr:rowOff>
    </xdr:from>
    <xdr:ext cx="333375" cy="333375"/>
    <xdr:sp macro="" textlink="">
      <xdr:nvSpPr>
        <xdr:cNvPr id="104" name="AutoShape 394">
          <a:extLst>
            <a:ext uri="{FF2B5EF4-FFF2-40B4-BE49-F238E27FC236}">
              <a16:creationId xmlns:a16="http://schemas.microsoft.com/office/drawing/2014/main" id="{91721915-04E7-423E-8997-0A1DCD0A77D8}"/>
            </a:ext>
          </a:extLst>
        </xdr:cNvPr>
        <xdr:cNvSpPr>
          <a:spLocks noChangeAspect="1" noChangeArrowheads="1"/>
        </xdr:cNvSpPr>
      </xdr:nvSpPr>
      <xdr:spPr bwMode="auto">
        <a:xfrm>
          <a:off x="1685925" y="44881800"/>
          <a:ext cx="333375" cy="33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55</xdr:row>
      <xdr:rowOff>0</xdr:rowOff>
    </xdr:from>
    <xdr:ext cx="333375" cy="333375"/>
    <xdr:sp macro="" textlink="">
      <xdr:nvSpPr>
        <xdr:cNvPr id="105" name="AutoShape 394">
          <a:extLst>
            <a:ext uri="{FF2B5EF4-FFF2-40B4-BE49-F238E27FC236}">
              <a16:creationId xmlns:a16="http://schemas.microsoft.com/office/drawing/2014/main" id="{CFAFCE73-704B-4E8F-A95A-3B7900E5E76A}"/>
            </a:ext>
          </a:extLst>
        </xdr:cNvPr>
        <xdr:cNvSpPr>
          <a:spLocks noChangeAspect="1" noChangeArrowheads="1"/>
        </xdr:cNvSpPr>
      </xdr:nvSpPr>
      <xdr:spPr bwMode="auto">
        <a:xfrm>
          <a:off x="809625" y="45643800"/>
          <a:ext cx="333375" cy="33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66</xdr:row>
      <xdr:rowOff>0</xdr:rowOff>
    </xdr:from>
    <xdr:ext cx="333375" cy="333375"/>
    <xdr:sp macro="" textlink="">
      <xdr:nvSpPr>
        <xdr:cNvPr id="106" name="AutoShape 394">
          <a:extLst>
            <a:ext uri="{FF2B5EF4-FFF2-40B4-BE49-F238E27FC236}">
              <a16:creationId xmlns:a16="http://schemas.microsoft.com/office/drawing/2014/main" id="{65716F42-5196-4040-9B68-F229060F0852}"/>
            </a:ext>
          </a:extLst>
        </xdr:cNvPr>
        <xdr:cNvSpPr>
          <a:spLocks noChangeAspect="1" noChangeArrowheads="1"/>
        </xdr:cNvSpPr>
      </xdr:nvSpPr>
      <xdr:spPr bwMode="auto">
        <a:xfrm>
          <a:off x="1685925" y="54216300"/>
          <a:ext cx="333375" cy="33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67</xdr:row>
      <xdr:rowOff>0</xdr:rowOff>
    </xdr:from>
    <xdr:ext cx="333375" cy="333375"/>
    <xdr:sp macro="" textlink="">
      <xdr:nvSpPr>
        <xdr:cNvPr id="107" name="AutoShape 394">
          <a:extLst>
            <a:ext uri="{FF2B5EF4-FFF2-40B4-BE49-F238E27FC236}">
              <a16:creationId xmlns:a16="http://schemas.microsoft.com/office/drawing/2014/main" id="{83CEF851-37EB-4299-821D-31BE4BE9B4ED}"/>
            </a:ext>
          </a:extLst>
        </xdr:cNvPr>
        <xdr:cNvSpPr>
          <a:spLocks noChangeAspect="1" noChangeArrowheads="1"/>
        </xdr:cNvSpPr>
      </xdr:nvSpPr>
      <xdr:spPr bwMode="auto">
        <a:xfrm>
          <a:off x="809625" y="54978300"/>
          <a:ext cx="333375" cy="333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6</xdr:col>
      <xdr:colOff>0</xdr:colOff>
      <xdr:row>49</xdr:row>
      <xdr:rowOff>0</xdr:rowOff>
    </xdr:from>
    <xdr:to>
      <xdr:col>6</xdr:col>
      <xdr:colOff>333375</xdr:colOff>
      <xdr:row>57</xdr:row>
      <xdr:rowOff>273503</xdr:rowOff>
    </xdr:to>
    <xdr:sp macro="" textlink="">
      <xdr:nvSpPr>
        <xdr:cNvPr id="108" name="AutoShape 394">
          <a:extLst>
            <a:ext uri="{FF2B5EF4-FFF2-40B4-BE49-F238E27FC236}">
              <a16:creationId xmlns:a16="http://schemas.microsoft.com/office/drawing/2014/main" id="{DC80EE50-8729-4DAC-809F-CCF2ECCFE0F9}"/>
            </a:ext>
          </a:extLst>
        </xdr:cNvPr>
        <xdr:cNvSpPr>
          <a:spLocks noChangeAspect="1" noChangeArrowheads="1"/>
        </xdr:cNvSpPr>
      </xdr:nvSpPr>
      <xdr:spPr bwMode="auto">
        <a:xfrm>
          <a:off x="11496675" y="40195500"/>
          <a:ext cx="333375" cy="724580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49</xdr:row>
      <xdr:rowOff>0</xdr:rowOff>
    </xdr:from>
    <xdr:to>
      <xdr:col>6</xdr:col>
      <xdr:colOff>333375</xdr:colOff>
      <xdr:row>57</xdr:row>
      <xdr:rowOff>273503</xdr:rowOff>
    </xdr:to>
    <xdr:sp macro="" textlink="">
      <xdr:nvSpPr>
        <xdr:cNvPr id="109" name="AutoShape 394">
          <a:extLst>
            <a:ext uri="{FF2B5EF4-FFF2-40B4-BE49-F238E27FC236}">
              <a16:creationId xmlns:a16="http://schemas.microsoft.com/office/drawing/2014/main" id="{49C6B266-0731-4449-9035-C940FB88B0A3}"/>
            </a:ext>
          </a:extLst>
        </xdr:cNvPr>
        <xdr:cNvSpPr>
          <a:spLocks noChangeAspect="1" noChangeArrowheads="1"/>
        </xdr:cNvSpPr>
      </xdr:nvSpPr>
      <xdr:spPr bwMode="auto">
        <a:xfrm>
          <a:off x="11496675" y="40195500"/>
          <a:ext cx="333375" cy="724580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49</xdr:row>
      <xdr:rowOff>0</xdr:rowOff>
    </xdr:from>
    <xdr:to>
      <xdr:col>6</xdr:col>
      <xdr:colOff>333375</xdr:colOff>
      <xdr:row>57</xdr:row>
      <xdr:rowOff>273503</xdr:rowOff>
    </xdr:to>
    <xdr:sp macro="" textlink="">
      <xdr:nvSpPr>
        <xdr:cNvPr id="110" name="AutoShape 394">
          <a:extLst>
            <a:ext uri="{FF2B5EF4-FFF2-40B4-BE49-F238E27FC236}">
              <a16:creationId xmlns:a16="http://schemas.microsoft.com/office/drawing/2014/main" id="{BA394F8F-82C4-43CC-8C66-E17753FF53A3}"/>
            </a:ext>
          </a:extLst>
        </xdr:cNvPr>
        <xdr:cNvSpPr>
          <a:spLocks noChangeAspect="1" noChangeArrowheads="1"/>
        </xdr:cNvSpPr>
      </xdr:nvSpPr>
      <xdr:spPr bwMode="auto">
        <a:xfrm>
          <a:off x="11496675" y="40195500"/>
          <a:ext cx="333375" cy="724580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49</xdr:row>
      <xdr:rowOff>0</xdr:rowOff>
    </xdr:from>
    <xdr:to>
      <xdr:col>6</xdr:col>
      <xdr:colOff>333375</xdr:colOff>
      <xdr:row>57</xdr:row>
      <xdr:rowOff>273503</xdr:rowOff>
    </xdr:to>
    <xdr:sp macro="" textlink="">
      <xdr:nvSpPr>
        <xdr:cNvPr id="111" name="AutoShape 394">
          <a:extLst>
            <a:ext uri="{FF2B5EF4-FFF2-40B4-BE49-F238E27FC236}">
              <a16:creationId xmlns:a16="http://schemas.microsoft.com/office/drawing/2014/main" id="{83F59EBD-54A3-47A9-8849-89F0AF6D1651}"/>
            </a:ext>
          </a:extLst>
        </xdr:cNvPr>
        <xdr:cNvSpPr>
          <a:spLocks noChangeAspect="1" noChangeArrowheads="1"/>
        </xdr:cNvSpPr>
      </xdr:nvSpPr>
      <xdr:spPr bwMode="auto">
        <a:xfrm>
          <a:off x="11496675" y="40195500"/>
          <a:ext cx="333375" cy="724580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61</xdr:row>
      <xdr:rowOff>0</xdr:rowOff>
    </xdr:from>
    <xdr:to>
      <xdr:col>6</xdr:col>
      <xdr:colOff>333375</xdr:colOff>
      <xdr:row>71</xdr:row>
      <xdr:rowOff>1285875</xdr:rowOff>
    </xdr:to>
    <xdr:sp macro="" textlink="">
      <xdr:nvSpPr>
        <xdr:cNvPr id="112" name="AutoShape 394">
          <a:extLst>
            <a:ext uri="{FF2B5EF4-FFF2-40B4-BE49-F238E27FC236}">
              <a16:creationId xmlns:a16="http://schemas.microsoft.com/office/drawing/2014/main" id="{5A5C2515-F4C1-4716-B0AC-4B5CB1792581}"/>
            </a:ext>
          </a:extLst>
        </xdr:cNvPr>
        <xdr:cNvSpPr>
          <a:spLocks noChangeAspect="1" noChangeArrowheads="1"/>
        </xdr:cNvSpPr>
      </xdr:nvSpPr>
      <xdr:spPr bwMode="auto">
        <a:xfrm>
          <a:off x="11496675" y="50406300"/>
          <a:ext cx="333375" cy="909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61</xdr:row>
      <xdr:rowOff>0</xdr:rowOff>
    </xdr:from>
    <xdr:to>
      <xdr:col>6</xdr:col>
      <xdr:colOff>333375</xdr:colOff>
      <xdr:row>71</xdr:row>
      <xdr:rowOff>1285875</xdr:rowOff>
    </xdr:to>
    <xdr:sp macro="" textlink="">
      <xdr:nvSpPr>
        <xdr:cNvPr id="113" name="AutoShape 394">
          <a:extLst>
            <a:ext uri="{FF2B5EF4-FFF2-40B4-BE49-F238E27FC236}">
              <a16:creationId xmlns:a16="http://schemas.microsoft.com/office/drawing/2014/main" id="{3FB552AA-1E7B-4F95-8E74-29B88D749400}"/>
            </a:ext>
          </a:extLst>
        </xdr:cNvPr>
        <xdr:cNvSpPr>
          <a:spLocks noChangeAspect="1" noChangeArrowheads="1"/>
        </xdr:cNvSpPr>
      </xdr:nvSpPr>
      <xdr:spPr bwMode="auto">
        <a:xfrm>
          <a:off x="11496675" y="50406300"/>
          <a:ext cx="333375" cy="909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microsoft.com/office/2019/04/relationships/externalLinkLongPath" Target="/CORVUS/Planeacion_Sabana2$/usr/andres%20felipe/Documents/Relaciones%20Internacionales/SNEIS/2011/Formatos%20Recibidos/Educacion/Profesores%20y%20Administrativos%20extranjeros%20visitantes%20SNI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RVUS\Planeacion_Sabana2$\usr\andres%20felipe\Documents\Relaciones%20Internacionales\SNEIS\2011\Formatos%20Recibidos\Educacion\Profesores%20y%20Administrativos%20extranjeros%20visitantes%20SNI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ORVUS/Planeacion_Sabana2$/usr/andres%20felipe/Documents/Relaciones%20Internacionales/SNEIS/2011/Formatos%20Recibidos/Derecho/Profesores%20y%20administrativos%20extranjeros%20Derecho%20SNI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RVUS\Planeacion_Sabana2$\usr\andres%20felipe\Documents\Relaciones%20Internacionales\SNEIS\2011\Formatos%20Recibidos\Derecho\Profesores%20y%20administrativos%20extranjeros%20Derecho%20SNIES.xls"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https://unisabanaedu-my.sharepoint.com/personal/mariagibe_unisabana_edu_co/Documents/Descargas/Cuadro%20Maestro%20EMQ_Medicina%20Interna%20FMED%20052023.xlsx" TargetMode="External"/><Relationship Id="rId1" Type="http://schemas.openxmlformats.org/officeDocument/2006/relationships/externalLinkPath" Target="/personal/mariagibe_unisabana_edu_co/Documents/Descargas/Cuadro%20Maestro%20EMQ_Medicina%20Interna%20FMED%2005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ranjeros Visitantes"/>
      <sheetName val="Lista"/>
    </sheetNames>
    <sheetDataSet>
      <sheetData sheetId="0" refreshError="1"/>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ranjeros Visitantes"/>
      <sheetName val="Lista"/>
    </sheetNames>
    <sheetDataSet>
      <sheetData sheetId="0" refreshError="1"/>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ranjeros Visitantes"/>
      <sheetName val="Lista"/>
    </sheetNames>
    <sheetDataSet>
      <sheetData sheetId="0" refreshError="1"/>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ranjeros Visitantes"/>
      <sheetName val="Lista"/>
    </sheetNames>
    <sheetDataSet>
      <sheetData sheetId="0" refreshError="1"/>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General"/>
      <sheetName val="2.Estudiantes"/>
      <sheetName val="3. profesor_forma_contratac"/>
      <sheetName val="4. Profesores"/>
      <sheetName val="5. Profesores Listado"/>
      <sheetName val="Información por Grupos"/>
      <sheetName val="6. Proyectos de Investigación."/>
      <sheetName val="7. Grupos de Investigación"/>
      <sheetName val="7A. Información por Grupos_."/>
      <sheetName val="7B.Clasificación Investigadores"/>
      <sheetName val="8. Publicaciones ."/>
      <sheetName val="9. Convenios "/>
      <sheetName val="9A. Extensión"/>
      <sheetName val="10. Profesores Visitantes"/>
      <sheetName val="11. Inmuebles."/>
      <sheetName val="12. Innovaciones."/>
    </sheetNames>
    <sheetDataSet>
      <sheetData sheetId="0"/>
      <sheetData sheetId="1"/>
      <sheetData sheetId="2"/>
      <sheetData sheetId="3"/>
      <sheetData sheetId="4"/>
      <sheetData sheetId="5"/>
      <sheetData sheetId="6"/>
      <sheetData sheetId="7">
        <row r="7">
          <cell r="B7" t="str">
            <v>Medicina del Adulto</v>
          </cell>
          <cell r="C7" t="str">
            <v>A</v>
          </cell>
        </row>
        <row r="8">
          <cell r="B8"/>
          <cell r="C8"/>
        </row>
        <row r="9">
          <cell r="B9"/>
          <cell r="C9"/>
        </row>
        <row r="10">
          <cell r="B10"/>
          <cell r="C10"/>
        </row>
      </sheetData>
      <sheetData sheetId="8"/>
      <sheetData sheetId="9"/>
      <sheetData sheetId="10"/>
      <sheetData sheetId="11"/>
      <sheetData sheetId="12"/>
      <sheetData sheetId="13"/>
      <sheetData sheetId="14"/>
      <sheetData sheetId="15"/>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D2D5646-F718-4C57-99EA-45EAB23AC3D5}" name="Tabla5" displayName="Tabla5" ref="B8:I13" totalsRowShown="0" headerRowDxfId="22" headerRowBorderDxfId="20" tableBorderDxfId="21" totalsRowBorderDxfId="19">
  <autoFilter ref="B8:I13" xr:uid="{6F6BC166-76BE-474D-810E-232F82BE3097}"/>
  <tableColumns count="8">
    <tableColumn id="1" xr3:uid="{00765EAA-F098-4C41-B32A-38183B37A3A9}" name="No. " dataDxfId="18"/>
    <tableColumn id="2" xr3:uid="{1683C65D-03A7-4047-92D2-B4BB9F2A2FD1}" name="Nombre" dataDxfId="17"/>
    <tableColumn id="3" xr3:uid="{8680DC39-0A6B-4DAA-9582-2E789B769B38}" name="Area de conocimiento" dataDxfId="16"/>
    <tableColumn id="4" xr3:uid="{AC149DDA-A5B4-424C-83F5-8946262F7EF2}" name="Entidad o Institución de origen" dataDxfId="15"/>
    <tableColumn id="5" xr3:uid="{4600F480-872E-41E4-B3F6-2C88AA0349EC}" name="Pais" dataDxfId="14"/>
    <tableColumn id="6" xr3:uid="{957D4C03-F502-4853-A4F1-CA86A9B2AFF5}" name="Objeto o Actividad" dataDxfId="13"/>
    <tableColumn id="7" xr3:uid="{148A6053-5CC7-449E-B00D-4114B6A410D4}" name="Año" dataDxfId="12"/>
    <tableColumn id="8" xr3:uid="{8F4154ED-D6D0-4D21-89F3-0822FBDB1E79}" name="Duración estadía" dataDxfId="11"/>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6B5FEFF-BF19-4821-A6E7-C8DA7A4BC514}" name="Tabla2" displayName="Tabla2" ref="B10:H423" totalsRowShown="0" headerRowDxfId="10" dataDxfId="9" headerRowBorderDxfId="7" tableBorderDxfId="8" headerRowCellStyle="Normal 3">
  <autoFilter ref="B10:H423" xr:uid="{CDD29AFC-5263-4AD5-A64C-818F4FD8D8C8}">
    <filterColumn colId="1">
      <filters>
        <filter val="ALIRIO RODRIGO BASTIDAS GOYES"/>
        <filter val="ANA MARIA SANTOS GRANADOS"/>
        <filter val="CLAUDIA MARCELA MORA KARAM"/>
        <filter val="JOHN DARIO LONDOÑO PATIÑO"/>
        <filter val="LUIS FELIPE REYES VELASCO"/>
        <filter val="LUIS FERNANDO GIRALDO CADAVID"/>
      </filters>
    </filterColumn>
  </autoFilter>
  <tableColumns count="7">
    <tableColumn id="1" xr3:uid="{39D8141E-7170-43F1-AA70-47D83F9F9B3D}" name="No." dataDxfId="6" dataCellStyle="Normal 3"/>
    <tableColumn id="2" xr3:uid="{8653C4F4-1D59-4845-B3B4-F904C64D62F1}" name="Profesor" dataDxfId="5" dataCellStyle="Normal 3"/>
    <tableColumn id="3" xr3:uid="{E0491355-24F7-454A-84A1-FA8C2105DE5A}" name="Innovación" dataDxfId="4" dataCellStyle="Normal 3"/>
    <tableColumn id="4" xr3:uid="{2C4719C4-5B4A-4E00-9E6A-E0F1F0A1F5F1}" name="Beneficiario" dataDxfId="3" dataCellStyle="Normal 3"/>
    <tableColumn id="5" xr3:uid="{68FA2245-0CAC-4222-8096-43D05B7FB635}" name="Aplicación ó uso efectivo" dataDxfId="2" dataCellStyle="Normal 3"/>
    <tableColumn id="6" xr3:uid="{F43A432B-1648-402F-9AD2-A229E3961604}" name="Año" dataDxfId="1" dataCellStyle="Normal 3"/>
    <tableColumn id="7" xr3:uid="{E859B66C-0121-4F61-A26A-8391B59ABFB1}" name="Unidad Académica" dataDxfId="0"/>
  </tableColumns>
  <tableStyleInfo name="TableStyleLight1"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tint="0.39997558519241921"/>
  </sheetPr>
  <dimension ref="A1:WVY24"/>
  <sheetViews>
    <sheetView showGridLines="0" showRowColHeaders="0" zoomScale="85" zoomScaleNormal="85" workbookViewId="0">
      <selection activeCell="F16" sqref="F16"/>
    </sheetView>
  </sheetViews>
  <sheetFormatPr defaultColWidth="0" defaultRowHeight="15" customHeight="1" zeroHeight="1"/>
  <cols>
    <col min="1" max="1" width="17.5" style="7" customWidth="1"/>
    <col min="2" max="2" width="15.25" style="7" customWidth="1"/>
    <col min="3" max="3" width="7.75" style="7" customWidth="1"/>
    <col min="4" max="4" width="8.25" style="7" customWidth="1"/>
    <col min="5" max="5" width="25.875" style="7" customWidth="1"/>
    <col min="6" max="6" width="43" style="7" bestFit="1" customWidth="1"/>
    <col min="7" max="9" width="7.375" style="7" customWidth="1"/>
    <col min="10" max="10" width="18" style="7" customWidth="1"/>
    <col min="11" max="11" width="9.625" style="7" customWidth="1"/>
    <col min="12" max="12" width="11.375" style="7" hidden="1"/>
    <col min="13" max="13" width="12.125" style="7" hidden="1"/>
    <col min="14" max="14" width="10.625" style="7" hidden="1"/>
    <col min="15" max="15" width="13" style="7" hidden="1"/>
    <col min="16" max="16" width="10.625" style="7" hidden="1"/>
    <col min="17" max="17" width="13.25" style="7" hidden="1"/>
    <col min="18" max="256" width="10.625" style="7" hidden="1"/>
    <col min="257" max="257" width="7.875" style="7" hidden="1"/>
    <col min="258" max="258" width="15.25" style="7" hidden="1"/>
    <col min="259" max="259" width="7.75" style="7" hidden="1"/>
    <col min="260" max="260" width="8.25" style="7" hidden="1"/>
    <col min="261" max="261" width="9.125" style="7" hidden="1"/>
    <col min="262" max="262" width="43" style="7" hidden="1"/>
    <col min="263" max="263" width="5.125" style="7" hidden="1"/>
    <col min="264" max="264" width="4.875" style="7" hidden="1"/>
    <col min="265" max="265" width="4.375" style="7" hidden="1"/>
    <col min="266" max="266" width="9.5" style="7" hidden="1"/>
    <col min="267" max="267" width="9.625" style="7" hidden="1"/>
    <col min="268" max="268" width="11.375" style="7" hidden="1"/>
    <col min="269" max="269" width="12.125" style="7" hidden="1"/>
    <col min="270" max="270" width="10.625" style="7" hidden="1"/>
    <col min="271" max="271" width="13" style="7" hidden="1"/>
    <col min="272" max="272" width="10.625" style="7" hidden="1"/>
    <col min="273" max="273" width="13.25" style="7" hidden="1"/>
    <col min="274" max="512" width="10.625" style="7" hidden="1"/>
    <col min="513" max="513" width="7.875" style="7" hidden="1"/>
    <col min="514" max="514" width="15.25" style="7" hidden="1"/>
    <col min="515" max="515" width="7.75" style="7" hidden="1"/>
    <col min="516" max="516" width="8.25" style="7" hidden="1"/>
    <col min="517" max="517" width="9.125" style="7" hidden="1"/>
    <col min="518" max="518" width="43" style="7" hidden="1"/>
    <col min="519" max="519" width="5.125" style="7" hidden="1"/>
    <col min="520" max="520" width="4.875" style="7" hidden="1"/>
    <col min="521" max="521" width="4.375" style="7" hidden="1"/>
    <col min="522" max="522" width="9.5" style="7" hidden="1"/>
    <col min="523" max="523" width="9.625" style="7" hidden="1"/>
    <col min="524" max="524" width="11.375" style="7" hidden="1"/>
    <col min="525" max="525" width="12.125" style="7" hidden="1"/>
    <col min="526" max="526" width="10.625" style="7" hidden="1"/>
    <col min="527" max="527" width="13" style="7" hidden="1"/>
    <col min="528" max="528" width="10.625" style="7" hidden="1"/>
    <col min="529" max="529" width="13.25" style="7" hidden="1"/>
    <col min="530" max="768" width="10.625" style="7" hidden="1"/>
    <col min="769" max="769" width="7.875" style="7" hidden="1"/>
    <col min="770" max="770" width="15.25" style="7" hidden="1"/>
    <col min="771" max="771" width="7.75" style="7" hidden="1"/>
    <col min="772" max="772" width="8.25" style="7" hidden="1"/>
    <col min="773" max="773" width="9.125" style="7" hidden="1"/>
    <col min="774" max="774" width="43" style="7" hidden="1"/>
    <col min="775" max="775" width="5.125" style="7" hidden="1"/>
    <col min="776" max="776" width="4.875" style="7" hidden="1"/>
    <col min="777" max="777" width="4.375" style="7" hidden="1"/>
    <col min="778" max="778" width="9.5" style="7" hidden="1"/>
    <col min="779" max="779" width="9.625" style="7" hidden="1"/>
    <col min="780" max="780" width="11.375" style="7" hidden="1"/>
    <col min="781" max="781" width="12.125" style="7" hidden="1"/>
    <col min="782" max="782" width="10.625" style="7" hidden="1"/>
    <col min="783" max="783" width="13" style="7" hidden="1"/>
    <col min="784" max="784" width="10.625" style="7" hidden="1"/>
    <col min="785" max="785" width="13.25" style="7" hidden="1"/>
    <col min="786" max="1024" width="10.625" style="7" hidden="1"/>
    <col min="1025" max="1025" width="7.875" style="7" hidden="1"/>
    <col min="1026" max="1026" width="15.25" style="7" hidden="1"/>
    <col min="1027" max="1027" width="7.75" style="7" hidden="1"/>
    <col min="1028" max="1028" width="8.25" style="7" hidden="1"/>
    <col min="1029" max="1029" width="9.125" style="7" hidden="1"/>
    <col min="1030" max="1030" width="43" style="7" hidden="1"/>
    <col min="1031" max="1031" width="5.125" style="7" hidden="1"/>
    <col min="1032" max="1032" width="4.875" style="7" hidden="1"/>
    <col min="1033" max="1033" width="4.375" style="7" hidden="1"/>
    <col min="1034" max="1034" width="9.5" style="7" hidden="1"/>
    <col min="1035" max="1035" width="9.625" style="7" hidden="1"/>
    <col min="1036" max="1036" width="11.375" style="7" hidden="1"/>
    <col min="1037" max="1037" width="12.125" style="7" hidden="1"/>
    <col min="1038" max="1038" width="10.625" style="7" hidden="1"/>
    <col min="1039" max="1039" width="13" style="7" hidden="1"/>
    <col min="1040" max="1040" width="10.625" style="7" hidden="1"/>
    <col min="1041" max="1041" width="13.25" style="7" hidden="1"/>
    <col min="1042" max="1280" width="10.625" style="7" hidden="1"/>
    <col min="1281" max="1281" width="7.875" style="7" hidden="1"/>
    <col min="1282" max="1282" width="15.25" style="7" hidden="1"/>
    <col min="1283" max="1283" width="7.75" style="7" hidden="1"/>
    <col min="1284" max="1284" width="8.25" style="7" hidden="1"/>
    <col min="1285" max="1285" width="9.125" style="7" hidden="1"/>
    <col min="1286" max="1286" width="43" style="7" hidden="1"/>
    <col min="1287" max="1287" width="5.125" style="7" hidden="1"/>
    <col min="1288" max="1288" width="4.875" style="7" hidden="1"/>
    <col min="1289" max="1289" width="4.375" style="7" hidden="1"/>
    <col min="1290" max="1290" width="9.5" style="7" hidden="1"/>
    <col min="1291" max="1291" width="9.625" style="7" hidden="1"/>
    <col min="1292" max="1292" width="11.375" style="7" hidden="1"/>
    <col min="1293" max="1293" width="12.125" style="7" hidden="1"/>
    <col min="1294" max="1294" width="10.625" style="7" hidden="1"/>
    <col min="1295" max="1295" width="13" style="7" hidden="1"/>
    <col min="1296" max="1296" width="10.625" style="7" hidden="1"/>
    <col min="1297" max="1297" width="13.25" style="7" hidden="1"/>
    <col min="1298" max="1536" width="10.625" style="7" hidden="1"/>
    <col min="1537" max="1537" width="7.875" style="7" hidden="1"/>
    <col min="1538" max="1538" width="15.25" style="7" hidden="1"/>
    <col min="1539" max="1539" width="7.75" style="7" hidden="1"/>
    <col min="1540" max="1540" width="8.25" style="7" hidden="1"/>
    <col min="1541" max="1541" width="9.125" style="7" hidden="1"/>
    <col min="1542" max="1542" width="43" style="7" hidden="1"/>
    <col min="1543" max="1543" width="5.125" style="7" hidden="1"/>
    <col min="1544" max="1544" width="4.875" style="7" hidden="1"/>
    <col min="1545" max="1545" width="4.375" style="7" hidden="1"/>
    <col min="1546" max="1546" width="9.5" style="7" hidden="1"/>
    <col min="1547" max="1547" width="9.625" style="7" hidden="1"/>
    <col min="1548" max="1548" width="11.375" style="7" hidden="1"/>
    <col min="1549" max="1549" width="12.125" style="7" hidden="1"/>
    <col min="1550" max="1550" width="10.625" style="7" hidden="1"/>
    <col min="1551" max="1551" width="13" style="7" hidden="1"/>
    <col min="1552" max="1552" width="10.625" style="7" hidden="1"/>
    <col min="1553" max="1553" width="13.25" style="7" hidden="1"/>
    <col min="1554" max="1792" width="10.625" style="7" hidden="1"/>
    <col min="1793" max="1793" width="7.875" style="7" hidden="1"/>
    <col min="1794" max="1794" width="15.25" style="7" hidden="1"/>
    <col min="1795" max="1795" width="7.75" style="7" hidden="1"/>
    <col min="1796" max="1796" width="8.25" style="7" hidden="1"/>
    <col min="1797" max="1797" width="9.125" style="7" hidden="1"/>
    <col min="1798" max="1798" width="43" style="7" hidden="1"/>
    <col min="1799" max="1799" width="5.125" style="7" hidden="1"/>
    <col min="1800" max="1800" width="4.875" style="7" hidden="1"/>
    <col min="1801" max="1801" width="4.375" style="7" hidden="1"/>
    <col min="1802" max="1802" width="9.5" style="7" hidden="1"/>
    <col min="1803" max="1803" width="9.625" style="7" hidden="1"/>
    <col min="1804" max="1804" width="11.375" style="7" hidden="1"/>
    <col min="1805" max="1805" width="12.125" style="7" hidden="1"/>
    <col min="1806" max="1806" width="10.625" style="7" hidden="1"/>
    <col min="1807" max="1807" width="13" style="7" hidden="1"/>
    <col min="1808" max="1808" width="10.625" style="7" hidden="1"/>
    <col min="1809" max="1809" width="13.25" style="7" hidden="1"/>
    <col min="1810" max="2048" width="10.625" style="7" hidden="1"/>
    <col min="2049" max="2049" width="7.875" style="7" hidden="1"/>
    <col min="2050" max="2050" width="15.25" style="7" hidden="1"/>
    <col min="2051" max="2051" width="7.75" style="7" hidden="1"/>
    <col min="2052" max="2052" width="8.25" style="7" hidden="1"/>
    <col min="2053" max="2053" width="9.125" style="7" hidden="1"/>
    <col min="2054" max="2054" width="43" style="7" hidden="1"/>
    <col min="2055" max="2055" width="5.125" style="7" hidden="1"/>
    <col min="2056" max="2056" width="4.875" style="7" hidden="1"/>
    <col min="2057" max="2057" width="4.375" style="7" hidden="1"/>
    <col min="2058" max="2058" width="9.5" style="7" hidden="1"/>
    <col min="2059" max="2059" width="9.625" style="7" hidden="1"/>
    <col min="2060" max="2060" width="11.375" style="7" hidden="1"/>
    <col min="2061" max="2061" width="12.125" style="7" hidden="1"/>
    <col min="2062" max="2062" width="10.625" style="7" hidden="1"/>
    <col min="2063" max="2063" width="13" style="7" hidden="1"/>
    <col min="2064" max="2064" width="10.625" style="7" hidden="1"/>
    <col min="2065" max="2065" width="13.25" style="7" hidden="1"/>
    <col min="2066" max="2304" width="10.625" style="7" hidden="1"/>
    <col min="2305" max="2305" width="7.875" style="7" hidden="1"/>
    <col min="2306" max="2306" width="15.25" style="7" hidden="1"/>
    <col min="2307" max="2307" width="7.75" style="7" hidden="1"/>
    <col min="2308" max="2308" width="8.25" style="7" hidden="1"/>
    <col min="2309" max="2309" width="9.125" style="7" hidden="1"/>
    <col min="2310" max="2310" width="43" style="7" hidden="1"/>
    <col min="2311" max="2311" width="5.125" style="7" hidden="1"/>
    <col min="2312" max="2312" width="4.875" style="7" hidden="1"/>
    <col min="2313" max="2313" width="4.375" style="7" hidden="1"/>
    <col min="2314" max="2314" width="9.5" style="7" hidden="1"/>
    <col min="2315" max="2315" width="9.625" style="7" hidden="1"/>
    <col min="2316" max="2316" width="11.375" style="7" hidden="1"/>
    <col min="2317" max="2317" width="12.125" style="7" hidden="1"/>
    <col min="2318" max="2318" width="10.625" style="7" hidden="1"/>
    <col min="2319" max="2319" width="13" style="7" hidden="1"/>
    <col min="2320" max="2320" width="10.625" style="7" hidden="1"/>
    <col min="2321" max="2321" width="13.25" style="7" hidden="1"/>
    <col min="2322" max="2560" width="10.625" style="7" hidden="1"/>
    <col min="2561" max="2561" width="7.875" style="7" hidden="1"/>
    <col min="2562" max="2562" width="15.25" style="7" hidden="1"/>
    <col min="2563" max="2563" width="7.75" style="7" hidden="1"/>
    <col min="2564" max="2564" width="8.25" style="7" hidden="1"/>
    <col min="2565" max="2565" width="9.125" style="7" hidden="1"/>
    <col min="2566" max="2566" width="43" style="7" hidden="1"/>
    <col min="2567" max="2567" width="5.125" style="7" hidden="1"/>
    <col min="2568" max="2568" width="4.875" style="7" hidden="1"/>
    <col min="2569" max="2569" width="4.375" style="7" hidden="1"/>
    <col min="2570" max="2570" width="9.5" style="7" hidden="1"/>
    <col min="2571" max="2571" width="9.625" style="7" hidden="1"/>
    <col min="2572" max="2572" width="11.375" style="7" hidden="1"/>
    <col min="2573" max="2573" width="12.125" style="7" hidden="1"/>
    <col min="2574" max="2574" width="10.625" style="7" hidden="1"/>
    <col min="2575" max="2575" width="13" style="7" hidden="1"/>
    <col min="2576" max="2576" width="10.625" style="7" hidden="1"/>
    <col min="2577" max="2577" width="13.25" style="7" hidden="1"/>
    <col min="2578" max="2816" width="10.625" style="7" hidden="1"/>
    <col min="2817" max="2817" width="7.875" style="7" hidden="1"/>
    <col min="2818" max="2818" width="15.25" style="7" hidden="1"/>
    <col min="2819" max="2819" width="7.75" style="7" hidden="1"/>
    <col min="2820" max="2820" width="8.25" style="7" hidden="1"/>
    <col min="2821" max="2821" width="9.125" style="7" hidden="1"/>
    <col min="2822" max="2822" width="43" style="7" hidden="1"/>
    <col min="2823" max="2823" width="5.125" style="7" hidden="1"/>
    <col min="2824" max="2824" width="4.875" style="7" hidden="1"/>
    <col min="2825" max="2825" width="4.375" style="7" hidden="1"/>
    <col min="2826" max="2826" width="9.5" style="7" hidden="1"/>
    <col min="2827" max="2827" width="9.625" style="7" hidden="1"/>
    <col min="2828" max="2828" width="11.375" style="7" hidden="1"/>
    <col min="2829" max="2829" width="12.125" style="7" hidden="1"/>
    <col min="2830" max="2830" width="10.625" style="7" hidden="1"/>
    <col min="2831" max="2831" width="13" style="7" hidden="1"/>
    <col min="2832" max="2832" width="10.625" style="7" hidden="1"/>
    <col min="2833" max="2833" width="13.25" style="7" hidden="1"/>
    <col min="2834" max="3072" width="10.625" style="7" hidden="1"/>
    <col min="3073" max="3073" width="7.875" style="7" hidden="1"/>
    <col min="3074" max="3074" width="15.25" style="7" hidden="1"/>
    <col min="3075" max="3075" width="7.75" style="7" hidden="1"/>
    <col min="3076" max="3076" width="8.25" style="7" hidden="1"/>
    <col min="3077" max="3077" width="9.125" style="7" hidden="1"/>
    <col min="3078" max="3078" width="43" style="7" hidden="1"/>
    <col min="3079" max="3079" width="5.125" style="7" hidden="1"/>
    <col min="3080" max="3080" width="4.875" style="7" hidden="1"/>
    <col min="3081" max="3081" width="4.375" style="7" hidden="1"/>
    <col min="3082" max="3082" width="9.5" style="7" hidden="1"/>
    <col min="3083" max="3083" width="9.625" style="7" hidden="1"/>
    <col min="3084" max="3084" width="11.375" style="7" hidden="1"/>
    <col min="3085" max="3085" width="12.125" style="7" hidden="1"/>
    <col min="3086" max="3086" width="10.625" style="7" hidden="1"/>
    <col min="3087" max="3087" width="13" style="7" hidden="1"/>
    <col min="3088" max="3088" width="10.625" style="7" hidden="1"/>
    <col min="3089" max="3089" width="13.25" style="7" hidden="1"/>
    <col min="3090" max="3328" width="10.625" style="7" hidden="1"/>
    <col min="3329" max="3329" width="7.875" style="7" hidden="1"/>
    <col min="3330" max="3330" width="15.25" style="7" hidden="1"/>
    <col min="3331" max="3331" width="7.75" style="7" hidden="1"/>
    <col min="3332" max="3332" width="8.25" style="7" hidden="1"/>
    <col min="3333" max="3333" width="9.125" style="7" hidden="1"/>
    <col min="3334" max="3334" width="43" style="7" hidden="1"/>
    <col min="3335" max="3335" width="5.125" style="7" hidden="1"/>
    <col min="3336" max="3336" width="4.875" style="7" hidden="1"/>
    <col min="3337" max="3337" width="4.375" style="7" hidden="1"/>
    <col min="3338" max="3338" width="9.5" style="7" hidden="1"/>
    <col min="3339" max="3339" width="9.625" style="7" hidden="1"/>
    <col min="3340" max="3340" width="11.375" style="7" hidden="1"/>
    <col min="3341" max="3341" width="12.125" style="7" hidden="1"/>
    <col min="3342" max="3342" width="10.625" style="7" hidden="1"/>
    <col min="3343" max="3343" width="13" style="7" hidden="1"/>
    <col min="3344" max="3344" width="10.625" style="7" hidden="1"/>
    <col min="3345" max="3345" width="13.25" style="7" hidden="1"/>
    <col min="3346" max="3584" width="10.625" style="7" hidden="1"/>
    <col min="3585" max="3585" width="7.875" style="7" hidden="1"/>
    <col min="3586" max="3586" width="15.25" style="7" hidden="1"/>
    <col min="3587" max="3587" width="7.75" style="7" hidden="1"/>
    <col min="3588" max="3588" width="8.25" style="7" hidden="1"/>
    <col min="3589" max="3589" width="9.125" style="7" hidden="1"/>
    <col min="3590" max="3590" width="43" style="7" hidden="1"/>
    <col min="3591" max="3591" width="5.125" style="7" hidden="1"/>
    <col min="3592" max="3592" width="4.875" style="7" hidden="1"/>
    <col min="3593" max="3593" width="4.375" style="7" hidden="1"/>
    <col min="3594" max="3594" width="9.5" style="7" hidden="1"/>
    <col min="3595" max="3595" width="9.625" style="7" hidden="1"/>
    <col min="3596" max="3596" width="11.375" style="7" hidden="1"/>
    <col min="3597" max="3597" width="12.125" style="7" hidden="1"/>
    <col min="3598" max="3598" width="10.625" style="7" hidden="1"/>
    <col min="3599" max="3599" width="13" style="7" hidden="1"/>
    <col min="3600" max="3600" width="10.625" style="7" hidden="1"/>
    <col min="3601" max="3601" width="13.25" style="7" hidden="1"/>
    <col min="3602" max="3840" width="10.625" style="7" hidden="1"/>
    <col min="3841" max="3841" width="7.875" style="7" hidden="1"/>
    <col min="3842" max="3842" width="15.25" style="7" hidden="1"/>
    <col min="3843" max="3843" width="7.75" style="7" hidden="1"/>
    <col min="3844" max="3844" width="8.25" style="7" hidden="1"/>
    <col min="3845" max="3845" width="9.125" style="7" hidden="1"/>
    <col min="3846" max="3846" width="43" style="7" hidden="1"/>
    <col min="3847" max="3847" width="5.125" style="7" hidden="1"/>
    <col min="3848" max="3848" width="4.875" style="7" hidden="1"/>
    <col min="3849" max="3849" width="4.375" style="7" hidden="1"/>
    <col min="3850" max="3850" width="9.5" style="7" hidden="1"/>
    <col min="3851" max="3851" width="9.625" style="7" hidden="1"/>
    <col min="3852" max="3852" width="11.375" style="7" hidden="1"/>
    <col min="3853" max="3853" width="12.125" style="7" hidden="1"/>
    <col min="3854" max="3854" width="10.625" style="7" hidden="1"/>
    <col min="3855" max="3855" width="13" style="7" hidden="1"/>
    <col min="3856" max="3856" width="10.625" style="7" hidden="1"/>
    <col min="3857" max="3857" width="13.25" style="7" hidden="1"/>
    <col min="3858" max="4096" width="10.625" style="7" hidden="1"/>
    <col min="4097" max="4097" width="7.875" style="7" hidden="1"/>
    <col min="4098" max="4098" width="15.25" style="7" hidden="1"/>
    <col min="4099" max="4099" width="7.75" style="7" hidden="1"/>
    <col min="4100" max="4100" width="8.25" style="7" hidden="1"/>
    <col min="4101" max="4101" width="9.125" style="7" hidden="1"/>
    <col min="4102" max="4102" width="43" style="7" hidden="1"/>
    <col min="4103" max="4103" width="5.125" style="7" hidden="1"/>
    <col min="4104" max="4104" width="4.875" style="7" hidden="1"/>
    <col min="4105" max="4105" width="4.375" style="7" hidden="1"/>
    <col min="4106" max="4106" width="9.5" style="7" hidden="1"/>
    <col min="4107" max="4107" width="9.625" style="7" hidden="1"/>
    <col min="4108" max="4108" width="11.375" style="7" hidden="1"/>
    <col min="4109" max="4109" width="12.125" style="7" hidden="1"/>
    <col min="4110" max="4110" width="10.625" style="7" hidden="1"/>
    <col min="4111" max="4111" width="13" style="7" hidden="1"/>
    <col min="4112" max="4112" width="10.625" style="7" hidden="1"/>
    <col min="4113" max="4113" width="13.25" style="7" hidden="1"/>
    <col min="4114" max="4352" width="10.625" style="7" hidden="1"/>
    <col min="4353" max="4353" width="7.875" style="7" hidden="1"/>
    <col min="4354" max="4354" width="15.25" style="7" hidden="1"/>
    <col min="4355" max="4355" width="7.75" style="7" hidden="1"/>
    <col min="4356" max="4356" width="8.25" style="7" hidden="1"/>
    <col min="4357" max="4357" width="9.125" style="7" hidden="1"/>
    <col min="4358" max="4358" width="43" style="7" hidden="1"/>
    <col min="4359" max="4359" width="5.125" style="7" hidden="1"/>
    <col min="4360" max="4360" width="4.875" style="7" hidden="1"/>
    <col min="4361" max="4361" width="4.375" style="7" hidden="1"/>
    <col min="4362" max="4362" width="9.5" style="7" hidden="1"/>
    <col min="4363" max="4363" width="9.625" style="7" hidden="1"/>
    <col min="4364" max="4364" width="11.375" style="7" hidden="1"/>
    <col min="4365" max="4365" width="12.125" style="7" hidden="1"/>
    <col min="4366" max="4366" width="10.625" style="7" hidden="1"/>
    <col min="4367" max="4367" width="13" style="7" hidden="1"/>
    <col min="4368" max="4368" width="10.625" style="7" hidden="1"/>
    <col min="4369" max="4369" width="13.25" style="7" hidden="1"/>
    <col min="4370" max="4608" width="10.625" style="7" hidden="1"/>
    <col min="4609" max="4609" width="7.875" style="7" hidden="1"/>
    <col min="4610" max="4610" width="15.25" style="7" hidden="1"/>
    <col min="4611" max="4611" width="7.75" style="7" hidden="1"/>
    <col min="4612" max="4612" width="8.25" style="7" hidden="1"/>
    <col min="4613" max="4613" width="9.125" style="7" hidden="1"/>
    <col min="4614" max="4614" width="43" style="7" hidden="1"/>
    <col min="4615" max="4615" width="5.125" style="7" hidden="1"/>
    <col min="4616" max="4616" width="4.875" style="7" hidden="1"/>
    <col min="4617" max="4617" width="4.375" style="7" hidden="1"/>
    <col min="4618" max="4618" width="9.5" style="7" hidden="1"/>
    <col min="4619" max="4619" width="9.625" style="7" hidden="1"/>
    <col min="4620" max="4620" width="11.375" style="7" hidden="1"/>
    <col min="4621" max="4621" width="12.125" style="7" hidden="1"/>
    <col min="4622" max="4622" width="10.625" style="7" hidden="1"/>
    <col min="4623" max="4623" width="13" style="7" hidden="1"/>
    <col min="4624" max="4624" width="10.625" style="7" hidden="1"/>
    <col min="4625" max="4625" width="13.25" style="7" hidden="1"/>
    <col min="4626" max="4864" width="10.625" style="7" hidden="1"/>
    <col min="4865" max="4865" width="7.875" style="7" hidden="1"/>
    <col min="4866" max="4866" width="15.25" style="7" hidden="1"/>
    <col min="4867" max="4867" width="7.75" style="7" hidden="1"/>
    <col min="4868" max="4868" width="8.25" style="7" hidden="1"/>
    <col min="4869" max="4869" width="9.125" style="7" hidden="1"/>
    <col min="4870" max="4870" width="43" style="7" hidden="1"/>
    <col min="4871" max="4871" width="5.125" style="7" hidden="1"/>
    <col min="4872" max="4872" width="4.875" style="7" hidden="1"/>
    <col min="4873" max="4873" width="4.375" style="7" hidden="1"/>
    <col min="4874" max="4874" width="9.5" style="7" hidden="1"/>
    <col min="4875" max="4875" width="9.625" style="7" hidden="1"/>
    <col min="4876" max="4876" width="11.375" style="7" hidden="1"/>
    <col min="4877" max="4877" width="12.125" style="7" hidden="1"/>
    <col min="4878" max="4878" width="10.625" style="7" hidden="1"/>
    <col min="4879" max="4879" width="13" style="7" hidden="1"/>
    <col min="4880" max="4880" width="10.625" style="7" hidden="1"/>
    <col min="4881" max="4881" width="13.25" style="7" hidden="1"/>
    <col min="4882" max="5120" width="10.625" style="7" hidden="1"/>
    <col min="5121" max="5121" width="7.875" style="7" hidden="1"/>
    <col min="5122" max="5122" width="15.25" style="7" hidden="1"/>
    <col min="5123" max="5123" width="7.75" style="7" hidden="1"/>
    <col min="5124" max="5124" width="8.25" style="7" hidden="1"/>
    <col min="5125" max="5125" width="9.125" style="7" hidden="1"/>
    <col min="5126" max="5126" width="43" style="7" hidden="1"/>
    <col min="5127" max="5127" width="5.125" style="7" hidden="1"/>
    <col min="5128" max="5128" width="4.875" style="7" hidden="1"/>
    <col min="5129" max="5129" width="4.375" style="7" hidden="1"/>
    <col min="5130" max="5130" width="9.5" style="7" hidden="1"/>
    <col min="5131" max="5131" width="9.625" style="7" hidden="1"/>
    <col min="5132" max="5132" width="11.375" style="7" hidden="1"/>
    <col min="5133" max="5133" width="12.125" style="7" hidden="1"/>
    <col min="5134" max="5134" width="10.625" style="7" hidden="1"/>
    <col min="5135" max="5135" width="13" style="7" hidden="1"/>
    <col min="5136" max="5136" width="10.625" style="7" hidden="1"/>
    <col min="5137" max="5137" width="13.25" style="7" hidden="1"/>
    <col min="5138" max="5376" width="10.625" style="7" hidden="1"/>
    <col min="5377" max="5377" width="7.875" style="7" hidden="1"/>
    <col min="5378" max="5378" width="15.25" style="7" hidden="1"/>
    <col min="5379" max="5379" width="7.75" style="7" hidden="1"/>
    <col min="5380" max="5380" width="8.25" style="7" hidden="1"/>
    <col min="5381" max="5381" width="9.125" style="7" hidden="1"/>
    <col min="5382" max="5382" width="43" style="7" hidden="1"/>
    <col min="5383" max="5383" width="5.125" style="7" hidden="1"/>
    <col min="5384" max="5384" width="4.875" style="7" hidden="1"/>
    <col min="5385" max="5385" width="4.375" style="7" hidden="1"/>
    <col min="5386" max="5386" width="9.5" style="7" hidden="1"/>
    <col min="5387" max="5387" width="9.625" style="7" hidden="1"/>
    <col min="5388" max="5388" width="11.375" style="7" hidden="1"/>
    <col min="5389" max="5389" width="12.125" style="7" hidden="1"/>
    <col min="5390" max="5390" width="10.625" style="7" hidden="1"/>
    <col min="5391" max="5391" width="13" style="7" hidden="1"/>
    <col min="5392" max="5392" width="10.625" style="7" hidden="1"/>
    <col min="5393" max="5393" width="13.25" style="7" hidden="1"/>
    <col min="5394" max="5632" width="10.625" style="7" hidden="1"/>
    <col min="5633" max="5633" width="7.875" style="7" hidden="1"/>
    <col min="5634" max="5634" width="15.25" style="7" hidden="1"/>
    <col min="5635" max="5635" width="7.75" style="7" hidden="1"/>
    <col min="5636" max="5636" width="8.25" style="7" hidden="1"/>
    <col min="5637" max="5637" width="9.125" style="7" hidden="1"/>
    <col min="5638" max="5638" width="43" style="7" hidden="1"/>
    <col min="5639" max="5639" width="5.125" style="7" hidden="1"/>
    <col min="5640" max="5640" width="4.875" style="7" hidden="1"/>
    <col min="5641" max="5641" width="4.375" style="7" hidden="1"/>
    <col min="5642" max="5642" width="9.5" style="7" hidden="1"/>
    <col min="5643" max="5643" width="9.625" style="7" hidden="1"/>
    <col min="5644" max="5644" width="11.375" style="7" hidden="1"/>
    <col min="5645" max="5645" width="12.125" style="7" hidden="1"/>
    <col min="5646" max="5646" width="10.625" style="7" hidden="1"/>
    <col min="5647" max="5647" width="13" style="7" hidden="1"/>
    <col min="5648" max="5648" width="10.625" style="7" hidden="1"/>
    <col min="5649" max="5649" width="13.25" style="7" hidden="1"/>
    <col min="5650" max="5888" width="10.625" style="7" hidden="1"/>
    <col min="5889" max="5889" width="7.875" style="7" hidden="1"/>
    <col min="5890" max="5890" width="15.25" style="7" hidden="1"/>
    <col min="5891" max="5891" width="7.75" style="7" hidden="1"/>
    <col min="5892" max="5892" width="8.25" style="7" hidden="1"/>
    <col min="5893" max="5893" width="9.125" style="7" hidden="1"/>
    <col min="5894" max="5894" width="43" style="7" hidden="1"/>
    <col min="5895" max="5895" width="5.125" style="7" hidden="1"/>
    <col min="5896" max="5896" width="4.875" style="7" hidden="1"/>
    <col min="5897" max="5897" width="4.375" style="7" hidden="1"/>
    <col min="5898" max="5898" width="9.5" style="7" hidden="1"/>
    <col min="5899" max="5899" width="9.625" style="7" hidden="1"/>
    <col min="5900" max="5900" width="11.375" style="7" hidden="1"/>
    <col min="5901" max="5901" width="12.125" style="7" hidden="1"/>
    <col min="5902" max="5902" width="10.625" style="7" hidden="1"/>
    <col min="5903" max="5903" width="13" style="7" hidden="1"/>
    <col min="5904" max="5904" width="10.625" style="7" hidden="1"/>
    <col min="5905" max="5905" width="13.25" style="7" hidden="1"/>
    <col min="5906" max="6144" width="10.625" style="7" hidden="1"/>
    <col min="6145" max="6145" width="7.875" style="7" hidden="1"/>
    <col min="6146" max="6146" width="15.25" style="7" hidden="1"/>
    <col min="6147" max="6147" width="7.75" style="7" hidden="1"/>
    <col min="6148" max="6148" width="8.25" style="7" hidden="1"/>
    <col min="6149" max="6149" width="9.125" style="7" hidden="1"/>
    <col min="6150" max="6150" width="43" style="7" hidden="1"/>
    <col min="6151" max="6151" width="5.125" style="7" hidden="1"/>
    <col min="6152" max="6152" width="4.875" style="7" hidden="1"/>
    <col min="6153" max="6153" width="4.375" style="7" hidden="1"/>
    <col min="6154" max="6154" width="9.5" style="7" hidden="1"/>
    <col min="6155" max="6155" width="9.625" style="7" hidden="1"/>
    <col min="6156" max="6156" width="11.375" style="7" hidden="1"/>
    <col min="6157" max="6157" width="12.125" style="7" hidden="1"/>
    <col min="6158" max="6158" width="10.625" style="7" hidden="1"/>
    <col min="6159" max="6159" width="13" style="7" hidden="1"/>
    <col min="6160" max="6160" width="10.625" style="7" hidden="1"/>
    <col min="6161" max="6161" width="13.25" style="7" hidden="1"/>
    <col min="6162" max="6400" width="10.625" style="7" hidden="1"/>
    <col min="6401" max="6401" width="7.875" style="7" hidden="1"/>
    <col min="6402" max="6402" width="15.25" style="7" hidden="1"/>
    <col min="6403" max="6403" width="7.75" style="7" hidden="1"/>
    <col min="6404" max="6404" width="8.25" style="7" hidden="1"/>
    <col min="6405" max="6405" width="9.125" style="7" hidden="1"/>
    <col min="6406" max="6406" width="43" style="7" hidden="1"/>
    <col min="6407" max="6407" width="5.125" style="7" hidden="1"/>
    <col min="6408" max="6408" width="4.875" style="7" hidden="1"/>
    <col min="6409" max="6409" width="4.375" style="7" hidden="1"/>
    <col min="6410" max="6410" width="9.5" style="7" hidden="1"/>
    <col min="6411" max="6411" width="9.625" style="7" hidden="1"/>
    <col min="6412" max="6412" width="11.375" style="7" hidden="1"/>
    <col min="6413" max="6413" width="12.125" style="7" hidden="1"/>
    <col min="6414" max="6414" width="10.625" style="7" hidden="1"/>
    <col min="6415" max="6415" width="13" style="7" hidden="1"/>
    <col min="6416" max="6416" width="10.625" style="7" hidden="1"/>
    <col min="6417" max="6417" width="13.25" style="7" hidden="1"/>
    <col min="6418" max="6656" width="10.625" style="7" hidden="1"/>
    <col min="6657" max="6657" width="7.875" style="7" hidden="1"/>
    <col min="6658" max="6658" width="15.25" style="7" hidden="1"/>
    <col min="6659" max="6659" width="7.75" style="7" hidden="1"/>
    <col min="6660" max="6660" width="8.25" style="7" hidden="1"/>
    <col min="6661" max="6661" width="9.125" style="7" hidden="1"/>
    <col min="6662" max="6662" width="43" style="7" hidden="1"/>
    <col min="6663" max="6663" width="5.125" style="7" hidden="1"/>
    <col min="6664" max="6664" width="4.875" style="7" hidden="1"/>
    <col min="6665" max="6665" width="4.375" style="7" hidden="1"/>
    <col min="6666" max="6666" width="9.5" style="7" hidden="1"/>
    <col min="6667" max="6667" width="9.625" style="7" hidden="1"/>
    <col min="6668" max="6668" width="11.375" style="7" hidden="1"/>
    <col min="6669" max="6669" width="12.125" style="7" hidden="1"/>
    <col min="6670" max="6670" width="10.625" style="7" hidden="1"/>
    <col min="6671" max="6671" width="13" style="7" hidden="1"/>
    <col min="6672" max="6672" width="10.625" style="7" hidden="1"/>
    <col min="6673" max="6673" width="13.25" style="7" hidden="1"/>
    <col min="6674" max="6912" width="10.625" style="7" hidden="1"/>
    <col min="6913" max="6913" width="7.875" style="7" hidden="1"/>
    <col min="6914" max="6914" width="15.25" style="7" hidden="1"/>
    <col min="6915" max="6915" width="7.75" style="7" hidden="1"/>
    <col min="6916" max="6916" width="8.25" style="7" hidden="1"/>
    <col min="6917" max="6917" width="9.125" style="7" hidden="1"/>
    <col min="6918" max="6918" width="43" style="7" hidden="1"/>
    <col min="6919" max="6919" width="5.125" style="7" hidden="1"/>
    <col min="6920" max="6920" width="4.875" style="7" hidden="1"/>
    <col min="6921" max="6921" width="4.375" style="7" hidden="1"/>
    <col min="6922" max="6922" width="9.5" style="7" hidden="1"/>
    <col min="6923" max="6923" width="9.625" style="7" hidden="1"/>
    <col min="6924" max="6924" width="11.375" style="7" hidden="1"/>
    <col min="6925" max="6925" width="12.125" style="7" hidden="1"/>
    <col min="6926" max="6926" width="10.625" style="7" hidden="1"/>
    <col min="6927" max="6927" width="13" style="7" hidden="1"/>
    <col min="6928" max="6928" width="10.625" style="7" hidden="1"/>
    <col min="6929" max="6929" width="13.25" style="7" hidden="1"/>
    <col min="6930" max="7168" width="10.625" style="7" hidden="1"/>
    <col min="7169" max="7169" width="7.875" style="7" hidden="1"/>
    <col min="7170" max="7170" width="15.25" style="7" hidden="1"/>
    <col min="7171" max="7171" width="7.75" style="7" hidden="1"/>
    <col min="7172" max="7172" width="8.25" style="7" hidden="1"/>
    <col min="7173" max="7173" width="9.125" style="7" hidden="1"/>
    <col min="7174" max="7174" width="43" style="7" hidden="1"/>
    <col min="7175" max="7175" width="5.125" style="7" hidden="1"/>
    <col min="7176" max="7176" width="4.875" style="7" hidden="1"/>
    <col min="7177" max="7177" width="4.375" style="7" hidden="1"/>
    <col min="7178" max="7178" width="9.5" style="7" hidden="1"/>
    <col min="7179" max="7179" width="9.625" style="7" hidden="1"/>
    <col min="7180" max="7180" width="11.375" style="7" hidden="1"/>
    <col min="7181" max="7181" width="12.125" style="7" hidden="1"/>
    <col min="7182" max="7182" width="10.625" style="7" hidden="1"/>
    <col min="7183" max="7183" width="13" style="7" hidden="1"/>
    <col min="7184" max="7184" width="10.625" style="7" hidden="1"/>
    <col min="7185" max="7185" width="13.25" style="7" hidden="1"/>
    <col min="7186" max="7424" width="10.625" style="7" hidden="1"/>
    <col min="7425" max="7425" width="7.875" style="7" hidden="1"/>
    <col min="7426" max="7426" width="15.25" style="7" hidden="1"/>
    <col min="7427" max="7427" width="7.75" style="7" hidden="1"/>
    <col min="7428" max="7428" width="8.25" style="7" hidden="1"/>
    <col min="7429" max="7429" width="9.125" style="7" hidden="1"/>
    <col min="7430" max="7430" width="43" style="7" hidden="1"/>
    <col min="7431" max="7431" width="5.125" style="7" hidden="1"/>
    <col min="7432" max="7432" width="4.875" style="7" hidden="1"/>
    <col min="7433" max="7433" width="4.375" style="7" hidden="1"/>
    <col min="7434" max="7434" width="9.5" style="7" hidden="1"/>
    <col min="7435" max="7435" width="9.625" style="7" hidden="1"/>
    <col min="7436" max="7436" width="11.375" style="7" hidden="1"/>
    <col min="7437" max="7437" width="12.125" style="7" hidden="1"/>
    <col min="7438" max="7438" width="10.625" style="7" hidden="1"/>
    <col min="7439" max="7439" width="13" style="7" hidden="1"/>
    <col min="7440" max="7440" width="10.625" style="7" hidden="1"/>
    <col min="7441" max="7441" width="13.25" style="7" hidden="1"/>
    <col min="7442" max="7680" width="10.625" style="7" hidden="1"/>
    <col min="7681" max="7681" width="7.875" style="7" hidden="1"/>
    <col min="7682" max="7682" width="15.25" style="7" hidden="1"/>
    <col min="7683" max="7683" width="7.75" style="7" hidden="1"/>
    <col min="7684" max="7684" width="8.25" style="7" hidden="1"/>
    <col min="7685" max="7685" width="9.125" style="7" hidden="1"/>
    <col min="7686" max="7686" width="43" style="7" hidden="1"/>
    <col min="7687" max="7687" width="5.125" style="7" hidden="1"/>
    <col min="7688" max="7688" width="4.875" style="7" hidden="1"/>
    <col min="7689" max="7689" width="4.375" style="7" hidden="1"/>
    <col min="7690" max="7690" width="9.5" style="7" hidden="1"/>
    <col min="7691" max="7691" width="9.625" style="7" hidden="1"/>
    <col min="7692" max="7692" width="11.375" style="7" hidden="1"/>
    <col min="7693" max="7693" width="12.125" style="7" hidden="1"/>
    <col min="7694" max="7694" width="10.625" style="7" hidden="1"/>
    <col min="7695" max="7695" width="13" style="7" hidden="1"/>
    <col min="7696" max="7696" width="10.625" style="7" hidden="1"/>
    <col min="7697" max="7697" width="13.25" style="7" hidden="1"/>
    <col min="7698" max="7936" width="10.625" style="7" hidden="1"/>
    <col min="7937" max="7937" width="7.875" style="7" hidden="1"/>
    <col min="7938" max="7938" width="15.25" style="7" hidden="1"/>
    <col min="7939" max="7939" width="7.75" style="7" hidden="1"/>
    <col min="7940" max="7940" width="8.25" style="7" hidden="1"/>
    <col min="7941" max="7941" width="9.125" style="7" hidden="1"/>
    <col min="7942" max="7942" width="43" style="7" hidden="1"/>
    <col min="7943" max="7943" width="5.125" style="7" hidden="1"/>
    <col min="7944" max="7944" width="4.875" style="7" hidden="1"/>
    <col min="7945" max="7945" width="4.375" style="7" hidden="1"/>
    <col min="7946" max="7946" width="9.5" style="7" hidden="1"/>
    <col min="7947" max="7947" width="9.625" style="7" hidden="1"/>
    <col min="7948" max="7948" width="11.375" style="7" hidden="1"/>
    <col min="7949" max="7949" width="12.125" style="7" hidden="1"/>
    <col min="7950" max="7950" width="10.625" style="7" hidden="1"/>
    <col min="7951" max="7951" width="13" style="7" hidden="1"/>
    <col min="7952" max="7952" width="10.625" style="7" hidden="1"/>
    <col min="7953" max="7953" width="13.25" style="7" hidden="1"/>
    <col min="7954" max="8192" width="10.625" style="7" hidden="1"/>
    <col min="8193" max="8193" width="7.875" style="7" hidden="1"/>
    <col min="8194" max="8194" width="15.25" style="7" hidden="1"/>
    <col min="8195" max="8195" width="7.75" style="7" hidden="1"/>
    <col min="8196" max="8196" width="8.25" style="7" hidden="1"/>
    <col min="8197" max="8197" width="9.125" style="7" hidden="1"/>
    <col min="8198" max="8198" width="43" style="7" hidden="1"/>
    <col min="8199" max="8199" width="5.125" style="7" hidden="1"/>
    <col min="8200" max="8200" width="4.875" style="7" hidden="1"/>
    <col min="8201" max="8201" width="4.375" style="7" hidden="1"/>
    <col min="8202" max="8202" width="9.5" style="7" hidden="1"/>
    <col min="8203" max="8203" width="9.625" style="7" hidden="1"/>
    <col min="8204" max="8204" width="11.375" style="7" hidden="1"/>
    <col min="8205" max="8205" width="12.125" style="7" hidden="1"/>
    <col min="8206" max="8206" width="10.625" style="7" hidden="1"/>
    <col min="8207" max="8207" width="13" style="7" hidden="1"/>
    <col min="8208" max="8208" width="10.625" style="7" hidden="1"/>
    <col min="8209" max="8209" width="13.25" style="7" hidden="1"/>
    <col min="8210" max="8448" width="10.625" style="7" hidden="1"/>
    <col min="8449" max="8449" width="7.875" style="7" hidden="1"/>
    <col min="8450" max="8450" width="15.25" style="7" hidden="1"/>
    <col min="8451" max="8451" width="7.75" style="7" hidden="1"/>
    <col min="8452" max="8452" width="8.25" style="7" hidden="1"/>
    <col min="8453" max="8453" width="9.125" style="7" hidden="1"/>
    <col min="8454" max="8454" width="43" style="7" hidden="1"/>
    <col min="8455" max="8455" width="5.125" style="7" hidden="1"/>
    <col min="8456" max="8456" width="4.875" style="7" hidden="1"/>
    <col min="8457" max="8457" width="4.375" style="7" hidden="1"/>
    <col min="8458" max="8458" width="9.5" style="7" hidden="1"/>
    <col min="8459" max="8459" width="9.625" style="7" hidden="1"/>
    <col min="8460" max="8460" width="11.375" style="7" hidden="1"/>
    <col min="8461" max="8461" width="12.125" style="7" hidden="1"/>
    <col min="8462" max="8462" width="10.625" style="7" hidden="1"/>
    <col min="8463" max="8463" width="13" style="7" hidden="1"/>
    <col min="8464" max="8464" width="10.625" style="7" hidden="1"/>
    <col min="8465" max="8465" width="13.25" style="7" hidden="1"/>
    <col min="8466" max="8704" width="10.625" style="7" hidden="1"/>
    <col min="8705" max="8705" width="7.875" style="7" hidden="1"/>
    <col min="8706" max="8706" width="15.25" style="7" hidden="1"/>
    <col min="8707" max="8707" width="7.75" style="7" hidden="1"/>
    <col min="8708" max="8708" width="8.25" style="7" hidden="1"/>
    <col min="8709" max="8709" width="9.125" style="7" hidden="1"/>
    <col min="8710" max="8710" width="43" style="7" hidden="1"/>
    <col min="8711" max="8711" width="5.125" style="7" hidden="1"/>
    <col min="8712" max="8712" width="4.875" style="7" hidden="1"/>
    <col min="8713" max="8713" width="4.375" style="7" hidden="1"/>
    <col min="8714" max="8714" width="9.5" style="7" hidden="1"/>
    <col min="8715" max="8715" width="9.625" style="7" hidden="1"/>
    <col min="8716" max="8716" width="11.375" style="7" hidden="1"/>
    <col min="8717" max="8717" width="12.125" style="7" hidden="1"/>
    <col min="8718" max="8718" width="10.625" style="7" hidden="1"/>
    <col min="8719" max="8719" width="13" style="7" hidden="1"/>
    <col min="8720" max="8720" width="10.625" style="7" hidden="1"/>
    <col min="8721" max="8721" width="13.25" style="7" hidden="1"/>
    <col min="8722" max="8960" width="10.625" style="7" hidden="1"/>
    <col min="8961" max="8961" width="7.875" style="7" hidden="1"/>
    <col min="8962" max="8962" width="15.25" style="7" hidden="1"/>
    <col min="8963" max="8963" width="7.75" style="7" hidden="1"/>
    <col min="8964" max="8964" width="8.25" style="7" hidden="1"/>
    <col min="8965" max="8965" width="9.125" style="7" hidden="1"/>
    <col min="8966" max="8966" width="43" style="7" hidden="1"/>
    <col min="8967" max="8967" width="5.125" style="7" hidden="1"/>
    <col min="8968" max="8968" width="4.875" style="7" hidden="1"/>
    <col min="8969" max="8969" width="4.375" style="7" hidden="1"/>
    <col min="8970" max="8970" width="9.5" style="7" hidden="1"/>
    <col min="8971" max="8971" width="9.625" style="7" hidden="1"/>
    <col min="8972" max="8972" width="11.375" style="7" hidden="1"/>
    <col min="8973" max="8973" width="12.125" style="7" hidden="1"/>
    <col min="8974" max="8974" width="10.625" style="7" hidden="1"/>
    <col min="8975" max="8975" width="13" style="7" hidden="1"/>
    <col min="8976" max="8976" width="10.625" style="7" hidden="1"/>
    <col min="8977" max="8977" width="13.25" style="7" hidden="1"/>
    <col min="8978" max="9216" width="10.625" style="7" hidden="1"/>
    <col min="9217" max="9217" width="7.875" style="7" hidden="1"/>
    <col min="9218" max="9218" width="15.25" style="7" hidden="1"/>
    <col min="9219" max="9219" width="7.75" style="7" hidden="1"/>
    <col min="9220" max="9220" width="8.25" style="7" hidden="1"/>
    <col min="9221" max="9221" width="9.125" style="7" hidden="1"/>
    <col min="9222" max="9222" width="43" style="7" hidden="1"/>
    <col min="9223" max="9223" width="5.125" style="7" hidden="1"/>
    <col min="9224" max="9224" width="4.875" style="7" hidden="1"/>
    <col min="9225" max="9225" width="4.375" style="7" hidden="1"/>
    <col min="9226" max="9226" width="9.5" style="7" hidden="1"/>
    <col min="9227" max="9227" width="9.625" style="7" hidden="1"/>
    <col min="9228" max="9228" width="11.375" style="7" hidden="1"/>
    <col min="9229" max="9229" width="12.125" style="7" hidden="1"/>
    <col min="9230" max="9230" width="10.625" style="7" hidden="1"/>
    <col min="9231" max="9231" width="13" style="7" hidden="1"/>
    <col min="9232" max="9232" width="10.625" style="7" hidden="1"/>
    <col min="9233" max="9233" width="13.25" style="7" hidden="1"/>
    <col min="9234" max="9472" width="10.625" style="7" hidden="1"/>
    <col min="9473" max="9473" width="7.875" style="7" hidden="1"/>
    <col min="9474" max="9474" width="15.25" style="7" hidden="1"/>
    <col min="9475" max="9475" width="7.75" style="7" hidden="1"/>
    <col min="9476" max="9476" width="8.25" style="7" hidden="1"/>
    <col min="9477" max="9477" width="9.125" style="7" hidden="1"/>
    <col min="9478" max="9478" width="43" style="7" hidden="1"/>
    <col min="9479" max="9479" width="5.125" style="7" hidden="1"/>
    <col min="9480" max="9480" width="4.875" style="7" hidden="1"/>
    <col min="9481" max="9481" width="4.375" style="7" hidden="1"/>
    <col min="9482" max="9482" width="9.5" style="7" hidden="1"/>
    <col min="9483" max="9483" width="9.625" style="7" hidden="1"/>
    <col min="9484" max="9484" width="11.375" style="7" hidden="1"/>
    <col min="9485" max="9485" width="12.125" style="7" hidden="1"/>
    <col min="9486" max="9486" width="10.625" style="7" hidden="1"/>
    <col min="9487" max="9487" width="13" style="7" hidden="1"/>
    <col min="9488" max="9488" width="10.625" style="7" hidden="1"/>
    <col min="9489" max="9489" width="13.25" style="7" hidden="1"/>
    <col min="9490" max="9728" width="10.625" style="7" hidden="1"/>
    <col min="9729" max="9729" width="7.875" style="7" hidden="1"/>
    <col min="9730" max="9730" width="15.25" style="7" hidden="1"/>
    <col min="9731" max="9731" width="7.75" style="7" hidden="1"/>
    <col min="9732" max="9732" width="8.25" style="7" hidden="1"/>
    <col min="9733" max="9733" width="9.125" style="7" hidden="1"/>
    <col min="9734" max="9734" width="43" style="7" hidden="1"/>
    <col min="9735" max="9735" width="5.125" style="7" hidden="1"/>
    <col min="9736" max="9736" width="4.875" style="7" hidden="1"/>
    <col min="9737" max="9737" width="4.375" style="7" hidden="1"/>
    <col min="9738" max="9738" width="9.5" style="7" hidden="1"/>
    <col min="9739" max="9739" width="9.625" style="7" hidden="1"/>
    <col min="9740" max="9740" width="11.375" style="7" hidden="1"/>
    <col min="9741" max="9741" width="12.125" style="7" hidden="1"/>
    <col min="9742" max="9742" width="10.625" style="7" hidden="1"/>
    <col min="9743" max="9743" width="13" style="7" hidden="1"/>
    <col min="9744" max="9744" width="10.625" style="7" hidden="1"/>
    <col min="9745" max="9745" width="13.25" style="7" hidden="1"/>
    <col min="9746" max="9984" width="10.625" style="7" hidden="1"/>
    <col min="9985" max="9985" width="7.875" style="7" hidden="1"/>
    <col min="9986" max="9986" width="15.25" style="7" hidden="1"/>
    <col min="9987" max="9987" width="7.75" style="7" hidden="1"/>
    <col min="9988" max="9988" width="8.25" style="7" hidden="1"/>
    <col min="9989" max="9989" width="9.125" style="7" hidden="1"/>
    <col min="9990" max="9990" width="43" style="7" hidden="1"/>
    <col min="9991" max="9991" width="5.125" style="7" hidden="1"/>
    <col min="9992" max="9992" width="4.875" style="7" hidden="1"/>
    <col min="9993" max="9993" width="4.375" style="7" hidden="1"/>
    <col min="9994" max="9994" width="9.5" style="7" hidden="1"/>
    <col min="9995" max="9995" width="9.625" style="7" hidden="1"/>
    <col min="9996" max="9996" width="11.375" style="7" hidden="1"/>
    <col min="9997" max="9997" width="12.125" style="7" hidden="1"/>
    <col min="9998" max="9998" width="10.625" style="7" hidden="1"/>
    <col min="9999" max="9999" width="13" style="7" hidden="1"/>
    <col min="10000" max="10000" width="10.625" style="7" hidden="1"/>
    <col min="10001" max="10001" width="13.25" style="7" hidden="1"/>
    <col min="10002" max="10240" width="10.625" style="7" hidden="1"/>
    <col min="10241" max="10241" width="7.875" style="7" hidden="1"/>
    <col min="10242" max="10242" width="15.25" style="7" hidden="1"/>
    <col min="10243" max="10243" width="7.75" style="7" hidden="1"/>
    <col min="10244" max="10244" width="8.25" style="7" hidden="1"/>
    <col min="10245" max="10245" width="9.125" style="7" hidden="1"/>
    <col min="10246" max="10246" width="43" style="7" hidden="1"/>
    <col min="10247" max="10247" width="5.125" style="7" hidden="1"/>
    <col min="10248" max="10248" width="4.875" style="7" hidden="1"/>
    <col min="10249" max="10249" width="4.375" style="7" hidden="1"/>
    <col min="10250" max="10250" width="9.5" style="7" hidden="1"/>
    <col min="10251" max="10251" width="9.625" style="7" hidden="1"/>
    <col min="10252" max="10252" width="11.375" style="7" hidden="1"/>
    <col min="10253" max="10253" width="12.125" style="7" hidden="1"/>
    <col min="10254" max="10254" width="10.625" style="7" hidden="1"/>
    <col min="10255" max="10255" width="13" style="7" hidden="1"/>
    <col min="10256" max="10256" width="10.625" style="7" hidden="1"/>
    <col min="10257" max="10257" width="13.25" style="7" hidden="1"/>
    <col min="10258" max="10496" width="10.625" style="7" hidden="1"/>
    <col min="10497" max="10497" width="7.875" style="7" hidden="1"/>
    <col min="10498" max="10498" width="15.25" style="7" hidden="1"/>
    <col min="10499" max="10499" width="7.75" style="7" hidden="1"/>
    <col min="10500" max="10500" width="8.25" style="7" hidden="1"/>
    <col min="10501" max="10501" width="9.125" style="7" hidden="1"/>
    <col min="10502" max="10502" width="43" style="7" hidden="1"/>
    <col min="10503" max="10503" width="5.125" style="7" hidden="1"/>
    <col min="10504" max="10504" width="4.875" style="7" hidden="1"/>
    <col min="10505" max="10505" width="4.375" style="7" hidden="1"/>
    <col min="10506" max="10506" width="9.5" style="7" hidden="1"/>
    <col min="10507" max="10507" width="9.625" style="7" hidden="1"/>
    <col min="10508" max="10508" width="11.375" style="7" hidden="1"/>
    <col min="10509" max="10509" width="12.125" style="7" hidden="1"/>
    <col min="10510" max="10510" width="10.625" style="7" hidden="1"/>
    <col min="10511" max="10511" width="13" style="7" hidden="1"/>
    <col min="10512" max="10512" width="10.625" style="7" hidden="1"/>
    <col min="10513" max="10513" width="13.25" style="7" hidden="1"/>
    <col min="10514" max="10752" width="10.625" style="7" hidden="1"/>
    <col min="10753" max="10753" width="7.875" style="7" hidden="1"/>
    <col min="10754" max="10754" width="15.25" style="7" hidden="1"/>
    <col min="10755" max="10755" width="7.75" style="7" hidden="1"/>
    <col min="10756" max="10756" width="8.25" style="7" hidden="1"/>
    <col min="10757" max="10757" width="9.125" style="7" hidden="1"/>
    <col min="10758" max="10758" width="43" style="7" hidden="1"/>
    <col min="10759" max="10759" width="5.125" style="7" hidden="1"/>
    <col min="10760" max="10760" width="4.875" style="7" hidden="1"/>
    <col min="10761" max="10761" width="4.375" style="7" hidden="1"/>
    <col min="10762" max="10762" width="9.5" style="7" hidden="1"/>
    <col min="10763" max="10763" width="9.625" style="7" hidden="1"/>
    <col min="10764" max="10764" width="11.375" style="7" hidden="1"/>
    <col min="10765" max="10765" width="12.125" style="7" hidden="1"/>
    <col min="10766" max="10766" width="10.625" style="7" hidden="1"/>
    <col min="10767" max="10767" width="13" style="7" hidden="1"/>
    <col min="10768" max="10768" width="10.625" style="7" hidden="1"/>
    <col min="10769" max="10769" width="13.25" style="7" hidden="1"/>
    <col min="10770" max="11008" width="10.625" style="7" hidden="1"/>
    <col min="11009" max="11009" width="7.875" style="7" hidden="1"/>
    <col min="11010" max="11010" width="15.25" style="7" hidden="1"/>
    <col min="11011" max="11011" width="7.75" style="7" hidden="1"/>
    <col min="11012" max="11012" width="8.25" style="7" hidden="1"/>
    <col min="11013" max="11013" width="9.125" style="7" hidden="1"/>
    <col min="11014" max="11014" width="43" style="7" hidden="1"/>
    <col min="11015" max="11015" width="5.125" style="7" hidden="1"/>
    <col min="11016" max="11016" width="4.875" style="7" hidden="1"/>
    <col min="11017" max="11017" width="4.375" style="7" hidden="1"/>
    <col min="11018" max="11018" width="9.5" style="7" hidden="1"/>
    <col min="11019" max="11019" width="9.625" style="7" hidden="1"/>
    <col min="11020" max="11020" width="11.375" style="7" hidden="1"/>
    <col min="11021" max="11021" width="12.125" style="7" hidden="1"/>
    <col min="11022" max="11022" width="10.625" style="7" hidden="1"/>
    <col min="11023" max="11023" width="13" style="7" hidden="1"/>
    <col min="11024" max="11024" width="10.625" style="7" hidden="1"/>
    <col min="11025" max="11025" width="13.25" style="7" hidden="1"/>
    <col min="11026" max="11264" width="10.625" style="7" hidden="1"/>
    <col min="11265" max="11265" width="7.875" style="7" hidden="1"/>
    <col min="11266" max="11266" width="15.25" style="7" hidden="1"/>
    <col min="11267" max="11267" width="7.75" style="7" hidden="1"/>
    <col min="11268" max="11268" width="8.25" style="7" hidden="1"/>
    <col min="11269" max="11269" width="9.125" style="7" hidden="1"/>
    <col min="11270" max="11270" width="43" style="7" hidden="1"/>
    <col min="11271" max="11271" width="5.125" style="7" hidden="1"/>
    <col min="11272" max="11272" width="4.875" style="7" hidden="1"/>
    <col min="11273" max="11273" width="4.375" style="7" hidden="1"/>
    <col min="11274" max="11274" width="9.5" style="7" hidden="1"/>
    <col min="11275" max="11275" width="9.625" style="7" hidden="1"/>
    <col min="11276" max="11276" width="11.375" style="7" hidden="1"/>
    <col min="11277" max="11277" width="12.125" style="7" hidden="1"/>
    <col min="11278" max="11278" width="10.625" style="7" hidden="1"/>
    <col min="11279" max="11279" width="13" style="7" hidden="1"/>
    <col min="11280" max="11280" width="10.625" style="7" hidden="1"/>
    <col min="11281" max="11281" width="13.25" style="7" hidden="1"/>
    <col min="11282" max="11520" width="10.625" style="7" hidden="1"/>
    <col min="11521" max="11521" width="7.875" style="7" hidden="1"/>
    <col min="11522" max="11522" width="15.25" style="7" hidden="1"/>
    <col min="11523" max="11523" width="7.75" style="7" hidden="1"/>
    <col min="11524" max="11524" width="8.25" style="7" hidden="1"/>
    <col min="11525" max="11525" width="9.125" style="7" hidden="1"/>
    <col min="11526" max="11526" width="43" style="7" hidden="1"/>
    <col min="11527" max="11527" width="5.125" style="7" hidden="1"/>
    <col min="11528" max="11528" width="4.875" style="7" hidden="1"/>
    <col min="11529" max="11529" width="4.375" style="7" hidden="1"/>
    <col min="11530" max="11530" width="9.5" style="7" hidden="1"/>
    <col min="11531" max="11531" width="9.625" style="7" hidden="1"/>
    <col min="11532" max="11532" width="11.375" style="7" hidden="1"/>
    <col min="11533" max="11533" width="12.125" style="7" hidden="1"/>
    <col min="11534" max="11534" width="10.625" style="7" hidden="1"/>
    <col min="11535" max="11535" width="13" style="7" hidden="1"/>
    <col min="11536" max="11536" width="10.625" style="7" hidden="1"/>
    <col min="11537" max="11537" width="13.25" style="7" hidden="1"/>
    <col min="11538" max="11776" width="10.625" style="7" hidden="1"/>
    <col min="11777" max="11777" width="7.875" style="7" hidden="1"/>
    <col min="11778" max="11778" width="15.25" style="7" hidden="1"/>
    <col min="11779" max="11779" width="7.75" style="7" hidden="1"/>
    <col min="11780" max="11780" width="8.25" style="7" hidden="1"/>
    <col min="11781" max="11781" width="9.125" style="7" hidden="1"/>
    <col min="11782" max="11782" width="43" style="7" hidden="1"/>
    <col min="11783" max="11783" width="5.125" style="7" hidden="1"/>
    <col min="11784" max="11784" width="4.875" style="7" hidden="1"/>
    <col min="11785" max="11785" width="4.375" style="7" hidden="1"/>
    <col min="11786" max="11786" width="9.5" style="7" hidden="1"/>
    <col min="11787" max="11787" width="9.625" style="7" hidden="1"/>
    <col min="11788" max="11788" width="11.375" style="7" hidden="1"/>
    <col min="11789" max="11789" width="12.125" style="7" hidden="1"/>
    <col min="11790" max="11790" width="10.625" style="7" hidden="1"/>
    <col min="11791" max="11791" width="13" style="7" hidden="1"/>
    <col min="11792" max="11792" width="10.625" style="7" hidden="1"/>
    <col min="11793" max="11793" width="13.25" style="7" hidden="1"/>
    <col min="11794" max="12032" width="10.625" style="7" hidden="1"/>
    <col min="12033" max="12033" width="7.875" style="7" hidden="1"/>
    <col min="12034" max="12034" width="15.25" style="7" hidden="1"/>
    <col min="12035" max="12035" width="7.75" style="7" hidden="1"/>
    <col min="12036" max="12036" width="8.25" style="7" hidden="1"/>
    <col min="12037" max="12037" width="9.125" style="7" hidden="1"/>
    <col min="12038" max="12038" width="43" style="7" hidden="1"/>
    <col min="12039" max="12039" width="5.125" style="7" hidden="1"/>
    <col min="12040" max="12040" width="4.875" style="7" hidden="1"/>
    <col min="12041" max="12041" width="4.375" style="7" hidden="1"/>
    <col min="12042" max="12042" width="9.5" style="7" hidden="1"/>
    <col min="12043" max="12043" width="9.625" style="7" hidden="1"/>
    <col min="12044" max="12044" width="11.375" style="7" hidden="1"/>
    <col min="12045" max="12045" width="12.125" style="7" hidden="1"/>
    <col min="12046" max="12046" width="10.625" style="7" hidden="1"/>
    <col min="12047" max="12047" width="13" style="7" hidden="1"/>
    <col min="12048" max="12048" width="10.625" style="7" hidden="1"/>
    <col min="12049" max="12049" width="13.25" style="7" hidden="1"/>
    <col min="12050" max="12288" width="10.625" style="7" hidden="1"/>
    <col min="12289" max="12289" width="7.875" style="7" hidden="1"/>
    <col min="12290" max="12290" width="15.25" style="7" hidden="1"/>
    <col min="12291" max="12291" width="7.75" style="7" hidden="1"/>
    <col min="12292" max="12292" width="8.25" style="7" hidden="1"/>
    <col min="12293" max="12293" width="9.125" style="7" hidden="1"/>
    <col min="12294" max="12294" width="43" style="7" hidden="1"/>
    <col min="12295" max="12295" width="5.125" style="7" hidden="1"/>
    <col min="12296" max="12296" width="4.875" style="7" hidden="1"/>
    <col min="12297" max="12297" width="4.375" style="7" hidden="1"/>
    <col min="12298" max="12298" width="9.5" style="7" hidden="1"/>
    <col min="12299" max="12299" width="9.625" style="7" hidden="1"/>
    <col min="12300" max="12300" width="11.375" style="7" hidden="1"/>
    <col min="12301" max="12301" width="12.125" style="7" hidden="1"/>
    <col min="12302" max="12302" width="10.625" style="7" hidden="1"/>
    <col min="12303" max="12303" width="13" style="7" hidden="1"/>
    <col min="12304" max="12304" width="10.625" style="7" hidden="1"/>
    <col min="12305" max="12305" width="13.25" style="7" hidden="1"/>
    <col min="12306" max="12544" width="10.625" style="7" hidden="1"/>
    <col min="12545" max="12545" width="7.875" style="7" hidden="1"/>
    <col min="12546" max="12546" width="15.25" style="7" hidden="1"/>
    <col min="12547" max="12547" width="7.75" style="7" hidden="1"/>
    <col min="12548" max="12548" width="8.25" style="7" hidden="1"/>
    <col min="12549" max="12549" width="9.125" style="7" hidden="1"/>
    <col min="12550" max="12550" width="43" style="7" hidden="1"/>
    <col min="12551" max="12551" width="5.125" style="7" hidden="1"/>
    <col min="12552" max="12552" width="4.875" style="7" hidden="1"/>
    <col min="12553" max="12553" width="4.375" style="7" hidden="1"/>
    <col min="12554" max="12554" width="9.5" style="7" hidden="1"/>
    <col min="12555" max="12555" width="9.625" style="7" hidden="1"/>
    <col min="12556" max="12556" width="11.375" style="7" hidden="1"/>
    <col min="12557" max="12557" width="12.125" style="7" hidden="1"/>
    <col min="12558" max="12558" width="10.625" style="7" hidden="1"/>
    <col min="12559" max="12559" width="13" style="7" hidden="1"/>
    <col min="12560" max="12560" width="10.625" style="7" hidden="1"/>
    <col min="12561" max="12561" width="13.25" style="7" hidden="1"/>
    <col min="12562" max="12800" width="10.625" style="7" hidden="1"/>
    <col min="12801" max="12801" width="7.875" style="7" hidden="1"/>
    <col min="12802" max="12802" width="15.25" style="7" hidden="1"/>
    <col min="12803" max="12803" width="7.75" style="7" hidden="1"/>
    <col min="12804" max="12804" width="8.25" style="7" hidden="1"/>
    <col min="12805" max="12805" width="9.125" style="7" hidden="1"/>
    <col min="12806" max="12806" width="43" style="7" hidden="1"/>
    <col min="12807" max="12807" width="5.125" style="7" hidden="1"/>
    <col min="12808" max="12808" width="4.875" style="7" hidden="1"/>
    <col min="12809" max="12809" width="4.375" style="7" hidden="1"/>
    <col min="12810" max="12810" width="9.5" style="7" hidden="1"/>
    <col min="12811" max="12811" width="9.625" style="7" hidden="1"/>
    <col min="12812" max="12812" width="11.375" style="7" hidden="1"/>
    <col min="12813" max="12813" width="12.125" style="7" hidden="1"/>
    <col min="12814" max="12814" width="10.625" style="7" hidden="1"/>
    <col min="12815" max="12815" width="13" style="7" hidden="1"/>
    <col min="12816" max="12816" width="10.625" style="7" hidden="1"/>
    <col min="12817" max="12817" width="13.25" style="7" hidden="1"/>
    <col min="12818" max="13056" width="10.625" style="7" hidden="1"/>
    <col min="13057" max="13057" width="7.875" style="7" hidden="1"/>
    <col min="13058" max="13058" width="15.25" style="7" hidden="1"/>
    <col min="13059" max="13059" width="7.75" style="7" hidden="1"/>
    <col min="13060" max="13060" width="8.25" style="7" hidden="1"/>
    <col min="13061" max="13061" width="9.125" style="7" hidden="1"/>
    <col min="13062" max="13062" width="43" style="7" hidden="1"/>
    <col min="13063" max="13063" width="5.125" style="7" hidden="1"/>
    <col min="13064" max="13064" width="4.875" style="7" hidden="1"/>
    <col min="13065" max="13065" width="4.375" style="7" hidden="1"/>
    <col min="13066" max="13066" width="9.5" style="7" hidden="1"/>
    <col min="13067" max="13067" width="9.625" style="7" hidden="1"/>
    <col min="13068" max="13068" width="11.375" style="7" hidden="1"/>
    <col min="13069" max="13069" width="12.125" style="7" hidden="1"/>
    <col min="13070" max="13070" width="10.625" style="7" hidden="1"/>
    <col min="13071" max="13071" width="13" style="7" hidden="1"/>
    <col min="13072" max="13072" width="10.625" style="7" hidden="1"/>
    <col min="13073" max="13073" width="13.25" style="7" hidden="1"/>
    <col min="13074" max="13312" width="10.625" style="7" hidden="1"/>
    <col min="13313" max="13313" width="7.875" style="7" hidden="1"/>
    <col min="13314" max="13314" width="15.25" style="7" hidden="1"/>
    <col min="13315" max="13315" width="7.75" style="7" hidden="1"/>
    <col min="13316" max="13316" width="8.25" style="7" hidden="1"/>
    <col min="13317" max="13317" width="9.125" style="7" hidden="1"/>
    <col min="13318" max="13318" width="43" style="7" hidden="1"/>
    <col min="13319" max="13319" width="5.125" style="7" hidden="1"/>
    <col min="13320" max="13320" width="4.875" style="7" hidden="1"/>
    <col min="13321" max="13321" width="4.375" style="7" hidden="1"/>
    <col min="13322" max="13322" width="9.5" style="7" hidden="1"/>
    <col min="13323" max="13323" width="9.625" style="7" hidden="1"/>
    <col min="13324" max="13324" width="11.375" style="7" hidden="1"/>
    <col min="13325" max="13325" width="12.125" style="7" hidden="1"/>
    <col min="13326" max="13326" width="10.625" style="7" hidden="1"/>
    <col min="13327" max="13327" width="13" style="7" hidden="1"/>
    <col min="13328" max="13328" width="10.625" style="7" hidden="1"/>
    <col min="13329" max="13329" width="13.25" style="7" hidden="1"/>
    <col min="13330" max="13568" width="10.625" style="7" hidden="1"/>
    <col min="13569" max="13569" width="7.875" style="7" hidden="1"/>
    <col min="13570" max="13570" width="15.25" style="7" hidden="1"/>
    <col min="13571" max="13571" width="7.75" style="7" hidden="1"/>
    <col min="13572" max="13572" width="8.25" style="7" hidden="1"/>
    <col min="13573" max="13573" width="9.125" style="7" hidden="1"/>
    <col min="13574" max="13574" width="43" style="7" hidden="1"/>
    <col min="13575" max="13575" width="5.125" style="7" hidden="1"/>
    <col min="13576" max="13576" width="4.875" style="7" hidden="1"/>
    <col min="13577" max="13577" width="4.375" style="7" hidden="1"/>
    <col min="13578" max="13578" width="9.5" style="7" hidden="1"/>
    <col min="13579" max="13579" width="9.625" style="7" hidden="1"/>
    <col min="13580" max="13580" width="11.375" style="7" hidden="1"/>
    <col min="13581" max="13581" width="12.125" style="7" hidden="1"/>
    <col min="13582" max="13582" width="10.625" style="7" hidden="1"/>
    <col min="13583" max="13583" width="13" style="7" hidden="1"/>
    <col min="13584" max="13584" width="10.625" style="7" hidden="1"/>
    <col min="13585" max="13585" width="13.25" style="7" hidden="1"/>
    <col min="13586" max="13824" width="10.625" style="7" hidden="1"/>
    <col min="13825" max="13825" width="7.875" style="7" hidden="1"/>
    <col min="13826" max="13826" width="15.25" style="7" hidden="1"/>
    <col min="13827" max="13827" width="7.75" style="7" hidden="1"/>
    <col min="13828" max="13828" width="8.25" style="7" hidden="1"/>
    <col min="13829" max="13829" width="9.125" style="7" hidden="1"/>
    <col min="13830" max="13830" width="43" style="7" hidden="1"/>
    <col min="13831" max="13831" width="5.125" style="7" hidden="1"/>
    <col min="13832" max="13832" width="4.875" style="7" hidden="1"/>
    <col min="13833" max="13833" width="4.375" style="7" hidden="1"/>
    <col min="13834" max="13834" width="9.5" style="7" hidden="1"/>
    <col min="13835" max="13835" width="9.625" style="7" hidden="1"/>
    <col min="13836" max="13836" width="11.375" style="7" hidden="1"/>
    <col min="13837" max="13837" width="12.125" style="7" hidden="1"/>
    <col min="13838" max="13838" width="10.625" style="7" hidden="1"/>
    <col min="13839" max="13839" width="13" style="7" hidden="1"/>
    <col min="13840" max="13840" width="10.625" style="7" hidden="1"/>
    <col min="13841" max="13841" width="13.25" style="7" hidden="1"/>
    <col min="13842" max="14080" width="10.625" style="7" hidden="1"/>
    <col min="14081" max="14081" width="7.875" style="7" hidden="1"/>
    <col min="14082" max="14082" width="15.25" style="7" hidden="1"/>
    <col min="14083" max="14083" width="7.75" style="7" hidden="1"/>
    <col min="14084" max="14084" width="8.25" style="7" hidden="1"/>
    <col min="14085" max="14085" width="9.125" style="7" hidden="1"/>
    <col min="14086" max="14086" width="43" style="7" hidden="1"/>
    <col min="14087" max="14087" width="5.125" style="7" hidden="1"/>
    <col min="14088" max="14088" width="4.875" style="7" hidden="1"/>
    <col min="14089" max="14089" width="4.375" style="7" hidden="1"/>
    <col min="14090" max="14090" width="9.5" style="7" hidden="1"/>
    <col min="14091" max="14091" width="9.625" style="7" hidden="1"/>
    <col min="14092" max="14092" width="11.375" style="7" hidden="1"/>
    <col min="14093" max="14093" width="12.125" style="7" hidden="1"/>
    <col min="14094" max="14094" width="10.625" style="7" hidden="1"/>
    <col min="14095" max="14095" width="13" style="7" hidden="1"/>
    <col min="14096" max="14096" width="10.625" style="7" hidden="1"/>
    <col min="14097" max="14097" width="13.25" style="7" hidden="1"/>
    <col min="14098" max="14336" width="10.625" style="7" hidden="1"/>
    <col min="14337" max="14337" width="7.875" style="7" hidden="1"/>
    <col min="14338" max="14338" width="15.25" style="7" hidden="1"/>
    <col min="14339" max="14339" width="7.75" style="7" hidden="1"/>
    <col min="14340" max="14340" width="8.25" style="7" hidden="1"/>
    <col min="14341" max="14341" width="9.125" style="7" hidden="1"/>
    <col min="14342" max="14342" width="43" style="7" hidden="1"/>
    <col min="14343" max="14343" width="5.125" style="7" hidden="1"/>
    <col min="14344" max="14344" width="4.875" style="7" hidden="1"/>
    <col min="14345" max="14345" width="4.375" style="7" hidden="1"/>
    <col min="14346" max="14346" width="9.5" style="7" hidden="1"/>
    <col min="14347" max="14347" width="9.625" style="7" hidden="1"/>
    <col min="14348" max="14348" width="11.375" style="7" hidden="1"/>
    <col min="14349" max="14349" width="12.125" style="7" hidden="1"/>
    <col min="14350" max="14350" width="10.625" style="7" hidden="1"/>
    <col min="14351" max="14351" width="13" style="7" hidden="1"/>
    <col min="14352" max="14352" width="10.625" style="7" hidden="1"/>
    <col min="14353" max="14353" width="13.25" style="7" hidden="1"/>
    <col min="14354" max="14592" width="10.625" style="7" hidden="1"/>
    <col min="14593" max="14593" width="7.875" style="7" hidden="1"/>
    <col min="14594" max="14594" width="15.25" style="7" hidden="1"/>
    <col min="14595" max="14595" width="7.75" style="7" hidden="1"/>
    <col min="14596" max="14596" width="8.25" style="7" hidden="1"/>
    <col min="14597" max="14597" width="9.125" style="7" hidden="1"/>
    <col min="14598" max="14598" width="43" style="7" hidden="1"/>
    <col min="14599" max="14599" width="5.125" style="7" hidden="1"/>
    <col min="14600" max="14600" width="4.875" style="7" hidden="1"/>
    <col min="14601" max="14601" width="4.375" style="7" hidden="1"/>
    <col min="14602" max="14602" width="9.5" style="7" hidden="1"/>
    <col min="14603" max="14603" width="9.625" style="7" hidden="1"/>
    <col min="14604" max="14604" width="11.375" style="7" hidden="1"/>
    <col min="14605" max="14605" width="12.125" style="7" hidden="1"/>
    <col min="14606" max="14606" width="10.625" style="7" hidden="1"/>
    <col min="14607" max="14607" width="13" style="7" hidden="1"/>
    <col min="14608" max="14608" width="10.625" style="7" hidden="1"/>
    <col min="14609" max="14609" width="13.25" style="7" hidden="1"/>
    <col min="14610" max="14848" width="10.625" style="7" hidden="1"/>
    <col min="14849" max="14849" width="7.875" style="7" hidden="1"/>
    <col min="14850" max="14850" width="15.25" style="7" hidden="1"/>
    <col min="14851" max="14851" width="7.75" style="7" hidden="1"/>
    <col min="14852" max="14852" width="8.25" style="7" hidden="1"/>
    <col min="14853" max="14853" width="9.125" style="7" hidden="1"/>
    <col min="14854" max="14854" width="43" style="7" hidden="1"/>
    <col min="14855" max="14855" width="5.125" style="7" hidden="1"/>
    <col min="14856" max="14856" width="4.875" style="7" hidden="1"/>
    <col min="14857" max="14857" width="4.375" style="7" hidden="1"/>
    <col min="14858" max="14858" width="9.5" style="7" hidden="1"/>
    <col min="14859" max="14859" width="9.625" style="7" hidden="1"/>
    <col min="14860" max="14860" width="11.375" style="7" hidden="1"/>
    <col min="14861" max="14861" width="12.125" style="7" hidden="1"/>
    <col min="14862" max="14862" width="10.625" style="7" hidden="1"/>
    <col min="14863" max="14863" width="13" style="7" hidden="1"/>
    <col min="14864" max="14864" width="10.625" style="7" hidden="1"/>
    <col min="14865" max="14865" width="13.25" style="7" hidden="1"/>
    <col min="14866" max="15104" width="10.625" style="7" hidden="1"/>
    <col min="15105" max="15105" width="7.875" style="7" hidden="1"/>
    <col min="15106" max="15106" width="15.25" style="7" hidden="1"/>
    <col min="15107" max="15107" width="7.75" style="7" hidden="1"/>
    <col min="15108" max="15108" width="8.25" style="7" hidden="1"/>
    <col min="15109" max="15109" width="9.125" style="7" hidden="1"/>
    <col min="15110" max="15110" width="43" style="7" hidden="1"/>
    <col min="15111" max="15111" width="5.125" style="7" hidden="1"/>
    <col min="15112" max="15112" width="4.875" style="7" hidden="1"/>
    <col min="15113" max="15113" width="4.375" style="7" hidden="1"/>
    <col min="15114" max="15114" width="9.5" style="7" hidden="1"/>
    <col min="15115" max="15115" width="9.625" style="7" hidden="1"/>
    <col min="15116" max="15116" width="11.375" style="7" hidden="1"/>
    <col min="15117" max="15117" width="12.125" style="7" hidden="1"/>
    <col min="15118" max="15118" width="10.625" style="7" hidden="1"/>
    <col min="15119" max="15119" width="13" style="7" hidden="1"/>
    <col min="15120" max="15120" width="10.625" style="7" hidden="1"/>
    <col min="15121" max="15121" width="13.25" style="7" hidden="1"/>
    <col min="15122" max="15360" width="10.625" style="7" hidden="1"/>
    <col min="15361" max="15361" width="7.875" style="7" hidden="1"/>
    <col min="15362" max="15362" width="15.25" style="7" hidden="1"/>
    <col min="15363" max="15363" width="7.75" style="7" hidden="1"/>
    <col min="15364" max="15364" width="8.25" style="7" hidden="1"/>
    <col min="15365" max="15365" width="9.125" style="7" hidden="1"/>
    <col min="15366" max="15366" width="43" style="7" hidden="1"/>
    <col min="15367" max="15367" width="5.125" style="7" hidden="1"/>
    <col min="15368" max="15368" width="4.875" style="7" hidden="1"/>
    <col min="15369" max="15369" width="4.375" style="7" hidden="1"/>
    <col min="15370" max="15370" width="9.5" style="7" hidden="1"/>
    <col min="15371" max="15371" width="9.625" style="7" hidden="1"/>
    <col min="15372" max="15372" width="11.375" style="7" hidden="1"/>
    <col min="15373" max="15373" width="12.125" style="7" hidden="1"/>
    <col min="15374" max="15374" width="10.625" style="7" hidden="1"/>
    <col min="15375" max="15375" width="13" style="7" hidden="1"/>
    <col min="15376" max="15376" width="10.625" style="7" hidden="1"/>
    <col min="15377" max="15377" width="13.25" style="7" hidden="1"/>
    <col min="15378" max="15616" width="10.625" style="7" hidden="1"/>
    <col min="15617" max="15617" width="7.875" style="7" hidden="1"/>
    <col min="15618" max="15618" width="15.25" style="7" hidden="1"/>
    <col min="15619" max="15619" width="7.75" style="7" hidden="1"/>
    <col min="15620" max="15620" width="8.25" style="7" hidden="1"/>
    <col min="15621" max="15621" width="9.125" style="7" hidden="1"/>
    <col min="15622" max="15622" width="43" style="7" hidden="1"/>
    <col min="15623" max="15623" width="5.125" style="7" hidden="1"/>
    <col min="15624" max="15624" width="4.875" style="7" hidden="1"/>
    <col min="15625" max="15625" width="4.375" style="7" hidden="1"/>
    <col min="15626" max="15626" width="9.5" style="7" hidden="1"/>
    <col min="15627" max="15627" width="9.625" style="7" hidden="1"/>
    <col min="15628" max="15628" width="11.375" style="7" hidden="1"/>
    <col min="15629" max="15629" width="12.125" style="7" hidden="1"/>
    <col min="15630" max="15630" width="10.625" style="7" hidden="1"/>
    <col min="15631" max="15631" width="13" style="7" hidden="1"/>
    <col min="15632" max="15632" width="10.625" style="7" hidden="1"/>
    <col min="15633" max="15633" width="13.25" style="7" hidden="1"/>
    <col min="15634" max="15872" width="10.625" style="7" hidden="1"/>
    <col min="15873" max="15873" width="7.875" style="7" hidden="1"/>
    <col min="15874" max="15874" width="15.25" style="7" hidden="1"/>
    <col min="15875" max="15875" width="7.75" style="7" hidden="1"/>
    <col min="15876" max="15876" width="8.25" style="7" hidden="1"/>
    <col min="15877" max="15877" width="9.125" style="7" hidden="1"/>
    <col min="15878" max="15878" width="43" style="7" hidden="1"/>
    <col min="15879" max="15879" width="5.125" style="7" hidden="1"/>
    <col min="15880" max="15880" width="4.875" style="7" hidden="1"/>
    <col min="15881" max="15881" width="4.375" style="7" hidden="1"/>
    <col min="15882" max="15882" width="9.5" style="7" hidden="1"/>
    <col min="15883" max="15883" width="9.625" style="7" hidden="1"/>
    <col min="15884" max="15884" width="11.375" style="7" hidden="1"/>
    <col min="15885" max="15885" width="12.125" style="7" hidden="1"/>
    <col min="15886" max="15886" width="10.625" style="7" hidden="1"/>
    <col min="15887" max="15887" width="13" style="7" hidden="1"/>
    <col min="15888" max="15888" width="10.625" style="7" hidden="1"/>
    <col min="15889" max="15889" width="13.25" style="7" hidden="1"/>
    <col min="15890" max="16128" width="10.625" style="7" hidden="1"/>
    <col min="16129" max="16129" width="7.875" style="7" hidden="1"/>
    <col min="16130" max="16130" width="15.25" style="7" hidden="1"/>
    <col min="16131" max="16131" width="7.75" style="7" hidden="1"/>
    <col min="16132" max="16132" width="8.25" style="7" hidden="1"/>
    <col min="16133" max="16133" width="9.125" style="7" hidden="1"/>
    <col min="16134" max="16134" width="43" style="7" hidden="1"/>
    <col min="16135" max="16135" width="5.125" style="7" hidden="1"/>
    <col min="16136" max="16136" width="4.875" style="7" hidden="1"/>
    <col min="16137" max="16137" width="4.375" style="7" hidden="1"/>
    <col min="16138" max="16138" width="9.5" style="7" hidden="1"/>
    <col min="16139" max="16139" width="9.625" style="7" hidden="1"/>
    <col min="16140" max="16140" width="11.375" style="7" hidden="1"/>
    <col min="16141" max="16141" width="12.125" style="7" hidden="1"/>
    <col min="16142" max="16142" width="10.625" style="7" hidden="1"/>
    <col min="16143" max="16143" width="13" style="7" hidden="1"/>
    <col min="16144" max="16144" width="10.625" style="7" hidden="1"/>
    <col min="16145" max="16145" width="13.25" style="7" hidden="1"/>
    <col min="16146" max="16384" width="10.625" style="7" hidden="1"/>
  </cols>
  <sheetData>
    <row r="1" spans="1:11" ht="15" customHeight="1"/>
    <row r="2" spans="1:11" ht="16.5" customHeight="1">
      <c r="B2" s="585" t="s">
        <v>0</v>
      </c>
      <c r="C2" s="585"/>
      <c r="D2" s="585"/>
      <c r="E2" s="585"/>
      <c r="F2" s="585"/>
      <c r="G2" s="585"/>
      <c r="H2" s="585"/>
      <c r="I2" s="585"/>
      <c r="J2" s="585"/>
    </row>
    <row r="3" spans="1:11" ht="16.5" customHeight="1">
      <c r="B3" s="585" t="s">
        <v>1</v>
      </c>
      <c r="C3" s="585"/>
      <c r="D3" s="585"/>
      <c r="E3" s="585"/>
      <c r="F3" s="585"/>
      <c r="G3" s="585"/>
      <c r="H3" s="585"/>
      <c r="I3" s="585"/>
      <c r="J3" s="585"/>
    </row>
    <row r="4" spans="1:11" ht="16.5" customHeight="1">
      <c r="B4" s="585" t="s">
        <v>2</v>
      </c>
      <c r="C4" s="585"/>
      <c r="D4" s="585"/>
      <c r="E4" s="585"/>
      <c r="F4" s="585"/>
      <c r="G4" s="585"/>
      <c r="H4" s="585"/>
      <c r="I4" s="585"/>
      <c r="J4" s="585"/>
    </row>
    <row r="5" spans="1:11" ht="15" customHeight="1" thickBot="1">
      <c r="A5" s="571"/>
      <c r="B5" s="571"/>
      <c r="C5" s="571"/>
      <c r="D5" s="571"/>
      <c r="E5" s="571"/>
      <c r="F5" s="571"/>
      <c r="G5" s="571"/>
      <c r="H5" s="571"/>
      <c r="I5" s="571"/>
      <c r="J5" s="571"/>
    </row>
    <row r="6" spans="1:11" ht="15" customHeight="1" thickBot="1">
      <c r="A6" s="35"/>
      <c r="B6" s="582" t="s">
        <v>3</v>
      </c>
      <c r="C6" s="583"/>
      <c r="D6" s="583"/>
      <c r="E6" s="583"/>
      <c r="F6" s="583"/>
      <c r="G6" s="583"/>
      <c r="H6" s="583"/>
      <c r="I6" s="583"/>
      <c r="J6" s="584"/>
    </row>
    <row r="7" spans="1:11" ht="30.75" customHeight="1" thickBot="1">
      <c r="A7" s="1"/>
      <c r="B7" s="572" t="s">
        <v>4</v>
      </c>
      <c r="C7" s="573"/>
      <c r="D7" s="573"/>
      <c r="E7" s="573"/>
      <c r="F7" s="573"/>
      <c r="G7" s="573"/>
      <c r="H7" s="573"/>
      <c r="I7" s="573"/>
      <c r="J7" s="574"/>
    </row>
    <row r="8" spans="1:11" ht="34.5" customHeight="1">
      <c r="B8" s="198" t="s">
        <v>5</v>
      </c>
      <c r="C8" s="602" t="s">
        <v>6</v>
      </c>
      <c r="D8" s="602"/>
      <c r="E8" s="602"/>
      <c r="F8" s="602"/>
      <c r="G8" s="602"/>
      <c r="H8" s="602"/>
      <c r="I8" s="602"/>
      <c r="J8" s="603"/>
    </row>
    <row r="9" spans="1:11" ht="32.25" customHeight="1">
      <c r="B9" s="189" t="s">
        <v>7</v>
      </c>
      <c r="C9" s="592" t="s">
        <v>8</v>
      </c>
      <c r="D9" s="592"/>
      <c r="E9" s="592"/>
      <c r="F9" s="592"/>
      <c r="G9" s="592"/>
      <c r="H9" s="592"/>
      <c r="I9" s="592"/>
      <c r="J9" s="593"/>
    </row>
    <row r="10" spans="1:11" ht="29.25" customHeight="1" thickBot="1">
      <c r="B10" s="190" t="s">
        <v>9</v>
      </c>
      <c r="C10" s="594" t="s">
        <v>10</v>
      </c>
      <c r="D10" s="594"/>
      <c r="E10" s="594"/>
      <c r="F10" s="594"/>
      <c r="G10" s="594"/>
      <c r="H10" s="594"/>
      <c r="I10" s="594"/>
      <c r="J10" s="595"/>
    </row>
    <row r="11" spans="1:11" ht="28.5" customHeight="1" thickBot="1">
      <c r="B11" s="572" t="s">
        <v>11</v>
      </c>
      <c r="C11" s="573"/>
      <c r="D11" s="573"/>
      <c r="E11" s="573"/>
      <c r="F11" s="573"/>
      <c r="G11" s="573"/>
      <c r="H11" s="573"/>
      <c r="I11" s="573"/>
      <c r="J11" s="574"/>
    </row>
    <row r="12" spans="1:11" ht="29.25" customHeight="1">
      <c r="B12" s="600" t="s">
        <v>12</v>
      </c>
      <c r="C12" s="601"/>
      <c r="D12" s="601"/>
      <c r="E12" s="596" t="s">
        <v>13</v>
      </c>
      <c r="F12" s="596"/>
      <c r="G12" s="596"/>
      <c r="H12" s="596"/>
      <c r="I12" s="596"/>
      <c r="J12" s="597"/>
    </row>
    <row r="13" spans="1:11" ht="41.25" customHeight="1">
      <c r="B13" s="590" t="s">
        <v>14</v>
      </c>
      <c r="C13" s="591"/>
      <c r="D13" s="591"/>
      <c r="E13" s="325" t="s">
        <v>15</v>
      </c>
      <c r="F13" s="368" t="s">
        <v>16</v>
      </c>
      <c r="G13" s="191" t="s">
        <v>17</v>
      </c>
      <c r="H13" s="325" t="s">
        <v>18</v>
      </c>
      <c r="I13" s="191" t="s">
        <v>19</v>
      </c>
      <c r="J13" s="369"/>
    </row>
    <row r="14" spans="1:11" ht="30.75" customHeight="1">
      <c r="B14" s="590" t="s">
        <v>20</v>
      </c>
      <c r="C14" s="591"/>
      <c r="D14" s="591"/>
      <c r="E14" s="370" t="s">
        <v>21</v>
      </c>
      <c r="F14" s="368" t="s">
        <v>22</v>
      </c>
      <c r="G14" s="598" t="s">
        <v>23</v>
      </c>
      <c r="H14" s="581"/>
      <c r="I14" s="581"/>
      <c r="J14" s="599"/>
    </row>
    <row r="15" spans="1:11" ht="26.25" customHeight="1">
      <c r="B15" s="576" t="s">
        <v>24</v>
      </c>
      <c r="C15" s="577"/>
      <c r="D15" s="577"/>
      <c r="E15" s="325">
        <v>6</v>
      </c>
      <c r="F15" s="367" t="s">
        <v>25</v>
      </c>
      <c r="G15" s="598"/>
      <c r="H15" s="581"/>
      <c r="I15" s="581"/>
      <c r="J15" s="599"/>
      <c r="K15" s="72"/>
    </row>
    <row r="16" spans="1:11" ht="30">
      <c r="B16" s="576" t="s">
        <v>26</v>
      </c>
      <c r="C16" s="580"/>
      <c r="D16" s="580"/>
      <c r="E16" s="325" t="s">
        <v>27</v>
      </c>
      <c r="F16" s="367" t="s">
        <v>28</v>
      </c>
      <c r="G16" s="581" t="s">
        <v>29</v>
      </c>
      <c r="H16" s="581"/>
      <c r="I16" s="581"/>
      <c r="J16" s="371" t="s">
        <v>30</v>
      </c>
    </row>
    <row r="17" spans="2:15" ht="27.75" customHeight="1">
      <c r="B17" s="576" t="s">
        <v>31</v>
      </c>
      <c r="C17" s="577"/>
      <c r="D17" s="577"/>
      <c r="E17" s="325">
        <v>144</v>
      </c>
      <c r="F17" s="367" t="s">
        <v>32</v>
      </c>
      <c r="G17" s="578" t="s">
        <v>33</v>
      </c>
      <c r="H17" s="578"/>
      <c r="I17" s="578"/>
      <c r="J17" s="579"/>
    </row>
    <row r="18" spans="2:15" ht="30" customHeight="1" thickBot="1">
      <c r="B18" s="586" t="s">
        <v>34</v>
      </c>
      <c r="C18" s="587"/>
      <c r="D18" s="587"/>
      <c r="E18" s="372">
        <v>222</v>
      </c>
      <c r="F18" s="26" t="s">
        <v>35</v>
      </c>
      <c r="G18" s="588" t="s">
        <v>33</v>
      </c>
      <c r="H18" s="588"/>
      <c r="I18" s="588"/>
      <c r="J18" s="589"/>
    </row>
    <row r="19" spans="2:15" ht="17.25" customHeight="1"/>
    <row r="20" spans="2:15" s="192" customFormat="1" ht="15" customHeight="1">
      <c r="B20" s="575"/>
      <c r="C20" s="575"/>
      <c r="D20" s="575"/>
      <c r="E20" s="575"/>
      <c r="F20" s="575"/>
      <c r="G20" s="575"/>
      <c r="H20" s="575"/>
      <c r="I20" s="575"/>
      <c r="J20" s="575"/>
    </row>
    <row r="21" spans="2:15" s="192" customFormat="1">
      <c r="B21" s="318" t="s">
        <v>36</v>
      </c>
      <c r="C21" s="195"/>
      <c r="D21" s="194"/>
      <c r="E21" s="196"/>
      <c r="F21" s="196"/>
      <c r="G21" s="196"/>
      <c r="H21" s="196"/>
      <c r="I21" s="196"/>
      <c r="J21" s="196"/>
      <c r="K21" s="193"/>
      <c r="L21" s="193"/>
      <c r="M21" s="193"/>
      <c r="N21" s="193"/>
      <c r="O21" s="193"/>
    </row>
    <row r="22" spans="2:15" s="192" customFormat="1">
      <c r="B22" s="318" t="s">
        <v>37</v>
      </c>
      <c r="C22" s="194"/>
      <c r="D22" s="194"/>
      <c r="E22" s="196"/>
      <c r="F22" s="196"/>
      <c r="G22" s="196"/>
      <c r="H22" s="575"/>
      <c r="I22" s="575"/>
      <c r="J22" s="575"/>
      <c r="K22" s="193"/>
      <c r="L22" s="193"/>
      <c r="M22" s="193"/>
      <c r="N22" s="193"/>
      <c r="O22" s="193"/>
    </row>
    <row r="23" spans="2:15" s="192" customFormat="1" ht="15" customHeight="1">
      <c r="B23" s="447" t="s">
        <v>38</v>
      </c>
      <c r="C23" s="197"/>
      <c r="D23" s="197"/>
      <c r="E23" s="197"/>
      <c r="F23" s="197"/>
      <c r="G23" s="197"/>
      <c r="H23" s="197"/>
      <c r="I23" s="197"/>
      <c r="J23" s="197"/>
    </row>
    <row r="24" spans="2:15" ht="15" customHeight="1">
      <c r="K24" s="72"/>
    </row>
  </sheetData>
  <mergeCells count="25">
    <mergeCell ref="B4:J4"/>
    <mergeCell ref="B3:J3"/>
    <mergeCell ref="B2:J2"/>
    <mergeCell ref="B18:D18"/>
    <mergeCell ref="G18:J18"/>
    <mergeCell ref="B14:D14"/>
    <mergeCell ref="C9:J9"/>
    <mergeCell ref="C10:J10"/>
    <mergeCell ref="B11:J11"/>
    <mergeCell ref="E12:J12"/>
    <mergeCell ref="G14:J14"/>
    <mergeCell ref="B13:D13"/>
    <mergeCell ref="B15:D15"/>
    <mergeCell ref="G15:J15"/>
    <mergeCell ref="B12:D12"/>
    <mergeCell ref="C8:J8"/>
    <mergeCell ref="A5:J5"/>
    <mergeCell ref="B7:J7"/>
    <mergeCell ref="H22:J22"/>
    <mergeCell ref="B20:J20"/>
    <mergeCell ref="B17:D17"/>
    <mergeCell ref="G17:J17"/>
    <mergeCell ref="B16:D16"/>
    <mergeCell ref="G16:I16"/>
    <mergeCell ref="B6:J6"/>
  </mergeCells>
  <phoneticPr fontId="0" type="noConversion"/>
  <pageMargins left="0.33" right="0.4" top="1" bottom="0.72" header="0" footer="0"/>
  <pageSetup orientation="landscape" r:id="rId1"/>
  <headerFooter alignWithMargins="0"/>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4266D-399D-4420-8947-15A7F466052C}">
  <sheetPr>
    <tabColor theme="6" tint="0.39997558519241921"/>
  </sheetPr>
  <dimension ref="A2:I43"/>
  <sheetViews>
    <sheetView showGridLines="0" zoomScale="80" zoomScaleNormal="80" workbookViewId="0">
      <selection activeCell="D11" sqref="D11"/>
    </sheetView>
  </sheetViews>
  <sheetFormatPr defaultColWidth="11" defaultRowHeight="16.5"/>
  <cols>
    <col min="1" max="1" width="7" style="240" customWidth="1"/>
    <col min="2" max="2" width="48.75" style="240" customWidth="1"/>
    <col min="3" max="3" width="18.75" style="240" customWidth="1"/>
    <col min="4" max="6" width="11" style="240"/>
    <col min="7" max="7" width="34.5" style="240" bestFit="1" customWidth="1"/>
    <col min="8" max="8" width="45.25" style="240" customWidth="1"/>
    <col min="9" max="16384" width="11" style="240"/>
  </cols>
  <sheetData>
    <row r="2" spans="1:9" s="244" customFormat="1" ht="20.25" customHeight="1">
      <c r="B2" s="644" t="s">
        <v>0</v>
      </c>
      <c r="C2" s="644"/>
      <c r="D2" s="274"/>
      <c r="E2" s="274"/>
      <c r="F2" s="274"/>
      <c r="G2" s="274"/>
      <c r="H2" s="274"/>
      <c r="I2" s="274"/>
    </row>
    <row r="3" spans="1:9" s="244" customFormat="1" ht="16.5" customHeight="1">
      <c r="B3" s="644" t="s">
        <v>1</v>
      </c>
      <c r="C3" s="644"/>
      <c r="D3" s="245"/>
      <c r="E3" s="245"/>
      <c r="F3" s="245"/>
      <c r="G3" s="245"/>
      <c r="H3" s="245"/>
      <c r="I3" s="245"/>
    </row>
    <row r="4" spans="1:9" s="275" customFormat="1" ht="26.1" customHeight="1" thickBot="1">
      <c r="B4" s="644" t="s">
        <v>582</v>
      </c>
      <c r="C4" s="644"/>
      <c r="D4" s="245"/>
      <c r="E4" s="245"/>
      <c r="F4" s="245"/>
      <c r="G4" s="245"/>
      <c r="H4" s="245"/>
    </row>
    <row r="5" spans="1:9" s="244" customFormat="1" thickBot="1">
      <c r="B5" s="800" t="s">
        <v>554</v>
      </c>
      <c r="C5" s="823"/>
      <c r="F5" s="819" t="s">
        <v>583</v>
      </c>
      <c r="G5" s="820"/>
      <c r="H5" s="820"/>
      <c r="I5" s="821"/>
    </row>
    <row r="6" spans="1:9" s="276" customFormat="1" ht="36.75" customHeight="1">
      <c r="B6" s="41" t="s">
        <v>584</v>
      </c>
      <c r="C6" s="42" t="s">
        <v>585</v>
      </c>
      <c r="F6" s="515" t="s">
        <v>586</v>
      </c>
      <c r="G6" s="516" t="s">
        <v>587</v>
      </c>
      <c r="H6" s="516" t="s">
        <v>588</v>
      </c>
      <c r="I6" s="517" t="s">
        <v>589</v>
      </c>
    </row>
    <row r="7" spans="1:9" s="281" customFormat="1" ht="17.25" customHeight="1">
      <c r="B7" s="291" t="s">
        <v>590</v>
      </c>
      <c r="C7" s="292">
        <v>1</v>
      </c>
      <c r="E7" s="293">
        <v>1</v>
      </c>
      <c r="F7" s="294">
        <v>16734100</v>
      </c>
      <c r="G7" s="295" t="s">
        <v>591</v>
      </c>
      <c r="H7" s="295" t="s">
        <v>592</v>
      </c>
      <c r="I7" s="297">
        <v>2021</v>
      </c>
    </row>
    <row r="8" spans="1:9" s="281" customFormat="1" ht="17.25" customHeight="1">
      <c r="B8" s="291" t="s">
        <v>593</v>
      </c>
      <c r="C8" s="292">
        <v>0</v>
      </c>
      <c r="E8" s="293">
        <v>2</v>
      </c>
      <c r="F8" s="294">
        <v>87100664</v>
      </c>
      <c r="G8" s="295" t="s">
        <v>594</v>
      </c>
      <c r="H8" s="295" t="s">
        <v>592</v>
      </c>
      <c r="I8" s="297">
        <v>2021</v>
      </c>
    </row>
    <row r="9" spans="1:9" s="281" customFormat="1" ht="17.25" customHeight="1" thickBot="1">
      <c r="B9" s="296" t="s">
        <v>592</v>
      </c>
      <c r="C9" s="297">
        <v>2</v>
      </c>
      <c r="E9" s="293">
        <v>3</v>
      </c>
      <c r="F9" s="294">
        <v>52454113</v>
      </c>
      <c r="G9" s="295" t="s">
        <v>595</v>
      </c>
      <c r="H9" s="295" t="s">
        <v>590</v>
      </c>
      <c r="I9" s="297">
        <v>2021</v>
      </c>
    </row>
    <row r="10" spans="1:9" s="281" customFormat="1" ht="17.25" customHeight="1" thickBot="1">
      <c r="A10" s="83"/>
      <c r="B10" s="298" t="s">
        <v>60</v>
      </c>
      <c r="C10" s="299">
        <f>SUM(C7:C9)</f>
        <v>3</v>
      </c>
      <c r="D10" s="83"/>
      <c r="E10" s="293"/>
      <c r="F10" s="83"/>
      <c r="G10" s="83"/>
      <c r="H10" s="83"/>
      <c r="I10" s="83"/>
    </row>
    <row r="11" spans="1:9" s="83" customFormat="1" ht="17.25" customHeight="1">
      <c r="B11" s="822" t="s">
        <v>596</v>
      </c>
      <c r="C11" s="822"/>
      <c r="E11" s="300"/>
      <c r="F11" s="396"/>
      <c r="G11" s="519"/>
      <c r="H11" s="518"/>
      <c r="I11" s="240"/>
    </row>
    <row r="12" spans="1:9" s="83" customFormat="1" ht="17.25" customHeight="1">
      <c r="B12" s="822"/>
      <c r="C12" s="822"/>
      <c r="E12" s="300"/>
    </row>
    <row r="13" spans="1:9" s="83" customFormat="1" ht="17.25" customHeight="1">
      <c r="B13" s="301"/>
      <c r="E13" s="518"/>
      <c r="F13" s="240"/>
      <c r="G13" s="240"/>
      <c r="H13" s="240"/>
      <c r="I13" s="240"/>
    </row>
    <row r="14" spans="1:9" s="83" customFormat="1" ht="17.25" customHeight="1">
      <c r="A14" s="240"/>
      <c r="B14" s="302"/>
      <c r="C14" s="240"/>
      <c r="D14" s="240"/>
      <c r="E14" s="518"/>
      <c r="F14" s="240"/>
      <c r="G14" s="240"/>
      <c r="H14" s="240"/>
      <c r="I14" s="240"/>
    </row>
    <row r="15" spans="1:9" ht="17.25" customHeight="1">
      <c r="E15" s="518"/>
    </row>
    <row r="16" spans="1:9">
      <c r="E16" s="518"/>
    </row>
    <row r="17" spans="5:5">
      <c r="E17" s="293"/>
    </row>
    <row r="18" spans="5:5">
      <c r="E18" s="293"/>
    </row>
    <row r="19" spans="5:5">
      <c r="E19" s="300"/>
    </row>
    <row r="20" spans="5:5">
      <c r="E20" s="293"/>
    </row>
    <row r="21" spans="5:5">
      <c r="E21" s="293"/>
    </row>
    <row r="22" spans="5:5">
      <c r="E22" s="293"/>
    </row>
    <row r="23" spans="5:5">
      <c r="E23" s="293"/>
    </row>
    <row r="24" spans="5:5">
      <c r="E24" s="293"/>
    </row>
    <row r="25" spans="5:5">
      <c r="E25" s="293"/>
    </row>
    <row r="26" spans="5:5">
      <c r="E26" s="293"/>
    </row>
    <row r="27" spans="5:5">
      <c r="E27" s="293"/>
    </row>
    <row r="28" spans="5:5">
      <c r="E28" s="293"/>
    </row>
    <row r="29" spans="5:5">
      <c r="E29" s="293"/>
    </row>
    <row r="30" spans="5:5">
      <c r="E30" s="293"/>
    </row>
    <row r="31" spans="5:5">
      <c r="E31" s="293"/>
    </row>
    <row r="32" spans="5:5">
      <c r="E32" s="293"/>
    </row>
    <row r="33" spans="5:5">
      <c r="E33" s="293"/>
    </row>
    <row r="34" spans="5:5">
      <c r="E34" s="293"/>
    </row>
    <row r="35" spans="5:5">
      <c r="E35" s="293"/>
    </row>
    <row r="36" spans="5:5">
      <c r="E36" s="293"/>
    </row>
    <row r="37" spans="5:5">
      <c r="E37" s="293"/>
    </row>
    <row r="38" spans="5:5">
      <c r="E38" s="293"/>
    </row>
    <row r="39" spans="5:5">
      <c r="E39" s="293"/>
    </row>
    <row r="40" spans="5:5">
      <c r="E40" s="293"/>
    </row>
    <row r="41" spans="5:5">
      <c r="E41" s="293"/>
    </row>
    <row r="42" spans="5:5">
      <c r="E42" s="293"/>
    </row>
    <row r="43" spans="5:5">
      <c r="E43" s="293"/>
    </row>
  </sheetData>
  <autoFilter ref="F6:I8" xr:uid="{1544A4DF-6CA6-4B3F-9F3D-29DA0E8FE5EA}"/>
  <mergeCells count="6">
    <mergeCell ref="F5:I5"/>
    <mergeCell ref="B11:C12"/>
    <mergeCell ref="B2:C2"/>
    <mergeCell ref="B3:C3"/>
    <mergeCell ref="B4:C4"/>
    <mergeCell ref="B5:C5"/>
  </mergeCells>
  <pageMargins left="0.75" right="0.75" top="1" bottom="1" header="0.5" footer="0.5"/>
  <pageSetup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5A1C1-12C8-417F-982E-073034D76D3F}">
  <sheetPr>
    <tabColor theme="6" tint="0.39997558519241921"/>
    <pageSetUpPr fitToPage="1"/>
  </sheetPr>
  <dimension ref="B1:K88"/>
  <sheetViews>
    <sheetView showGridLines="0" zoomScale="50" zoomScaleNormal="50" workbookViewId="0">
      <selection activeCell="G12" sqref="G12"/>
    </sheetView>
  </sheetViews>
  <sheetFormatPr defaultColWidth="10.625" defaultRowHeight="0" customHeight="1" zeroHeight="1"/>
  <cols>
    <col min="1" max="1" width="10.625" style="19"/>
    <col min="2" max="2" width="11.5" style="38" bestFit="1" customWidth="1"/>
    <col min="3" max="3" width="47.25" style="184" customWidth="1"/>
    <col min="4" max="4" width="30.625" style="19" bestFit="1" customWidth="1"/>
    <col min="5" max="5" width="28.375" style="19" bestFit="1" customWidth="1"/>
    <col min="6" max="6" width="22.5" style="126" bestFit="1" customWidth="1"/>
    <col min="7" max="7" width="59" style="126" customWidth="1"/>
    <col min="8" max="8" width="11.25" style="19" customWidth="1"/>
    <col min="9" max="9" width="13" style="19" customWidth="1"/>
    <col min="10" max="10" width="10.25" style="19" customWidth="1"/>
    <col min="11" max="11" width="12.25" style="19" customWidth="1"/>
    <col min="12" max="12" width="9.625" style="19" customWidth="1"/>
    <col min="13" max="13" width="12.625" style="19" customWidth="1"/>
    <col min="14" max="14" width="10.625" style="19"/>
    <col min="15" max="15" width="11.375" style="19" customWidth="1"/>
    <col min="16" max="16" width="12.125" style="19" customWidth="1"/>
    <col min="17" max="17" width="10.625" style="19"/>
    <col min="18" max="18" width="13" style="19" customWidth="1"/>
    <col min="19" max="19" width="10.625" style="19"/>
    <col min="20" max="20" width="13.25" style="19" customWidth="1"/>
    <col min="21" max="257" width="10.625" style="19"/>
    <col min="258" max="258" width="7.75" style="19" bestFit="1" customWidth="1"/>
    <col min="259" max="259" width="21.125" style="19" customWidth="1"/>
    <col min="260" max="260" width="41" style="19" customWidth="1"/>
    <col min="261" max="261" width="13.375" style="19" customWidth="1"/>
    <col min="262" max="262" width="22.5" style="19" customWidth="1"/>
    <col min="263" max="263" width="13.75" style="19" customWidth="1"/>
    <col min="264" max="264" width="11.25" style="19" customWidth="1"/>
    <col min="265" max="265" width="13" style="19" customWidth="1"/>
    <col min="266" max="266" width="10.25" style="19" customWidth="1"/>
    <col min="267" max="267" width="12.25" style="19" customWidth="1"/>
    <col min="268" max="268" width="9.625" style="19" customWidth="1"/>
    <col min="269" max="269" width="12.625" style="19" customWidth="1"/>
    <col min="270" max="270" width="10.625" style="19"/>
    <col min="271" max="271" width="11.375" style="19" customWidth="1"/>
    <col min="272" max="272" width="12.125" style="19" customWidth="1"/>
    <col min="273" max="273" width="10.625" style="19"/>
    <col min="274" max="274" width="13" style="19" customWidth="1"/>
    <col min="275" max="275" width="10.625" style="19"/>
    <col min="276" max="276" width="13.25" style="19" customWidth="1"/>
    <col min="277" max="513" width="10.625" style="19"/>
    <col min="514" max="514" width="7.75" style="19" bestFit="1" customWidth="1"/>
    <col min="515" max="515" width="21.125" style="19" customWidth="1"/>
    <col min="516" max="516" width="41" style="19" customWidth="1"/>
    <col min="517" max="517" width="13.375" style="19" customWidth="1"/>
    <col min="518" max="518" width="22.5" style="19" customWidth="1"/>
    <col min="519" max="519" width="13.75" style="19" customWidth="1"/>
    <col min="520" max="520" width="11.25" style="19" customWidth="1"/>
    <col min="521" max="521" width="13" style="19" customWidth="1"/>
    <col min="522" max="522" width="10.25" style="19" customWidth="1"/>
    <col min="523" max="523" width="12.25" style="19" customWidth="1"/>
    <col min="524" max="524" width="9.625" style="19" customWidth="1"/>
    <col min="525" max="525" width="12.625" style="19" customWidth="1"/>
    <col min="526" max="526" width="10.625" style="19"/>
    <col min="527" max="527" width="11.375" style="19" customWidth="1"/>
    <col min="528" max="528" width="12.125" style="19" customWidth="1"/>
    <col min="529" max="529" width="10.625" style="19"/>
    <col min="530" max="530" width="13" style="19" customWidth="1"/>
    <col min="531" max="531" width="10.625" style="19"/>
    <col min="532" max="532" width="13.25" style="19" customWidth="1"/>
    <col min="533" max="769" width="10.625" style="19"/>
    <col min="770" max="770" width="7.75" style="19" bestFit="1" customWidth="1"/>
    <col min="771" max="771" width="21.125" style="19" customWidth="1"/>
    <col min="772" max="772" width="41" style="19" customWidth="1"/>
    <col min="773" max="773" width="13.375" style="19" customWidth="1"/>
    <col min="774" max="774" width="22.5" style="19" customWidth="1"/>
    <col min="775" max="775" width="13.75" style="19" customWidth="1"/>
    <col min="776" max="776" width="11.25" style="19" customWidth="1"/>
    <col min="777" max="777" width="13" style="19" customWidth="1"/>
    <col min="778" max="778" width="10.25" style="19" customWidth="1"/>
    <col min="779" max="779" width="12.25" style="19" customWidth="1"/>
    <col min="780" max="780" width="9.625" style="19" customWidth="1"/>
    <col min="781" max="781" width="12.625" style="19" customWidth="1"/>
    <col min="782" max="782" width="10.625" style="19"/>
    <col min="783" max="783" width="11.375" style="19" customWidth="1"/>
    <col min="784" max="784" width="12.125" style="19" customWidth="1"/>
    <col min="785" max="785" width="10.625" style="19"/>
    <col min="786" max="786" width="13" style="19" customWidth="1"/>
    <col min="787" max="787" width="10.625" style="19"/>
    <col min="788" max="788" width="13.25" style="19" customWidth="1"/>
    <col min="789" max="1025" width="10.625" style="19"/>
    <col min="1026" max="1026" width="7.75" style="19" bestFit="1" customWidth="1"/>
    <col min="1027" max="1027" width="21.125" style="19" customWidth="1"/>
    <col min="1028" max="1028" width="41" style="19" customWidth="1"/>
    <col min="1029" max="1029" width="13.375" style="19" customWidth="1"/>
    <col min="1030" max="1030" width="22.5" style="19" customWidth="1"/>
    <col min="1031" max="1031" width="13.75" style="19" customWidth="1"/>
    <col min="1032" max="1032" width="11.25" style="19" customWidth="1"/>
    <col min="1033" max="1033" width="13" style="19" customWidth="1"/>
    <col min="1034" max="1034" width="10.25" style="19" customWidth="1"/>
    <col min="1035" max="1035" width="12.25" style="19" customWidth="1"/>
    <col min="1036" max="1036" width="9.625" style="19" customWidth="1"/>
    <col min="1037" max="1037" width="12.625" style="19" customWidth="1"/>
    <col min="1038" max="1038" width="10.625" style="19"/>
    <col min="1039" max="1039" width="11.375" style="19" customWidth="1"/>
    <col min="1040" max="1040" width="12.125" style="19" customWidth="1"/>
    <col min="1041" max="1041" width="10.625" style="19"/>
    <col min="1042" max="1042" width="13" style="19" customWidth="1"/>
    <col min="1043" max="1043" width="10.625" style="19"/>
    <col min="1044" max="1044" width="13.25" style="19" customWidth="1"/>
    <col min="1045" max="1281" width="10.625" style="19"/>
    <col min="1282" max="1282" width="7.75" style="19" bestFit="1" customWidth="1"/>
    <col min="1283" max="1283" width="21.125" style="19" customWidth="1"/>
    <col min="1284" max="1284" width="41" style="19" customWidth="1"/>
    <col min="1285" max="1285" width="13.375" style="19" customWidth="1"/>
    <col min="1286" max="1286" width="22.5" style="19" customWidth="1"/>
    <col min="1287" max="1287" width="13.75" style="19" customWidth="1"/>
    <col min="1288" max="1288" width="11.25" style="19" customWidth="1"/>
    <col min="1289" max="1289" width="13" style="19" customWidth="1"/>
    <col min="1290" max="1290" width="10.25" style="19" customWidth="1"/>
    <col min="1291" max="1291" width="12.25" style="19" customWidth="1"/>
    <col min="1292" max="1292" width="9.625" style="19" customWidth="1"/>
    <col min="1293" max="1293" width="12.625" style="19" customWidth="1"/>
    <col min="1294" max="1294" width="10.625" style="19"/>
    <col min="1295" max="1295" width="11.375" style="19" customWidth="1"/>
    <col min="1296" max="1296" width="12.125" style="19" customWidth="1"/>
    <col min="1297" max="1297" width="10.625" style="19"/>
    <col min="1298" max="1298" width="13" style="19" customWidth="1"/>
    <col min="1299" max="1299" width="10.625" style="19"/>
    <col min="1300" max="1300" width="13.25" style="19" customWidth="1"/>
    <col min="1301" max="1537" width="10.625" style="19"/>
    <col min="1538" max="1538" width="7.75" style="19" bestFit="1" customWidth="1"/>
    <col min="1539" max="1539" width="21.125" style="19" customWidth="1"/>
    <col min="1540" max="1540" width="41" style="19" customWidth="1"/>
    <col min="1541" max="1541" width="13.375" style="19" customWidth="1"/>
    <col min="1542" max="1542" width="22.5" style="19" customWidth="1"/>
    <col min="1543" max="1543" width="13.75" style="19" customWidth="1"/>
    <col min="1544" max="1544" width="11.25" style="19" customWidth="1"/>
    <col min="1545" max="1545" width="13" style="19" customWidth="1"/>
    <col min="1546" max="1546" width="10.25" style="19" customWidth="1"/>
    <col min="1547" max="1547" width="12.25" style="19" customWidth="1"/>
    <col min="1548" max="1548" width="9.625" style="19" customWidth="1"/>
    <col min="1549" max="1549" width="12.625" style="19" customWidth="1"/>
    <col min="1550" max="1550" width="10.625" style="19"/>
    <col min="1551" max="1551" width="11.375" style="19" customWidth="1"/>
    <col min="1552" max="1552" width="12.125" style="19" customWidth="1"/>
    <col min="1553" max="1553" width="10.625" style="19"/>
    <col min="1554" max="1554" width="13" style="19" customWidth="1"/>
    <col min="1555" max="1555" width="10.625" style="19"/>
    <col min="1556" max="1556" width="13.25" style="19" customWidth="1"/>
    <col min="1557" max="1793" width="10.625" style="19"/>
    <col min="1794" max="1794" width="7.75" style="19" bestFit="1" customWidth="1"/>
    <col min="1795" max="1795" width="21.125" style="19" customWidth="1"/>
    <col min="1796" max="1796" width="41" style="19" customWidth="1"/>
    <col min="1797" max="1797" width="13.375" style="19" customWidth="1"/>
    <col min="1798" max="1798" width="22.5" style="19" customWidth="1"/>
    <col min="1799" max="1799" width="13.75" style="19" customWidth="1"/>
    <col min="1800" max="1800" width="11.25" style="19" customWidth="1"/>
    <col min="1801" max="1801" width="13" style="19" customWidth="1"/>
    <col min="1802" max="1802" width="10.25" style="19" customWidth="1"/>
    <col min="1803" max="1803" width="12.25" style="19" customWidth="1"/>
    <col min="1804" max="1804" width="9.625" style="19" customWidth="1"/>
    <col min="1805" max="1805" width="12.625" style="19" customWidth="1"/>
    <col min="1806" max="1806" width="10.625" style="19"/>
    <col min="1807" max="1807" width="11.375" style="19" customWidth="1"/>
    <col min="1808" max="1808" width="12.125" style="19" customWidth="1"/>
    <col min="1809" max="1809" width="10.625" style="19"/>
    <col min="1810" max="1810" width="13" style="19" customWidth="1"/>
    <col min="1811" max="1811" width="10.625" style="19"/>
    <col min="1812" max="1812" width="13.25" style="19" customWidth="1"/>
    <col min="1813" max="2049" width="10.625" style="19"/>
    <col min="2050" max="2050" width="7.75" style="19" bestFit="1" customWidth="1"/>
    <col min="2051" max="2051" width="21.125" style="19" customWidth="1"/>
    <col min="2052" max="2052" width="41" style="19" customWidth="1"/>
    <col min="2053" max="2053" width="13.375" style="19" customWidth="1"/>
    <col min="2054" max="2054" width="22.5" style="19" customWidth="1"/>
    <col min="2055" max="2055" width="13.75" style="19" customWidth="1"/>
    <col min="2056" max="2056" width="11.25" style="19" customWidth="1"/>
    <col min="2057" max="2057" width="13" style="19" customWidth="1"/>
    <col min="2058" max="2058" width="10.25" style="19" customWidth="1"/>
    <col min="2059" max="2059" width="12.25" style="19" customWidth="1"/>
    <col min="2060" max="2060" width="9.625" style="19" customWidth="1"/>
    <col min="2061" max="2061" width="12.625" style="19" customWidth="1"/>
    <col min="2062" max="2062" width="10.625" style="19"/>
    <col min="2063" max="2063" width="11.375" style="19" customWidth="1"/>
    <col min="2064" max="2064" width="12.125" style="19" customWidth="1"/>
    <col min="2065" max="2065" width="10.625" style="19"/>
    <col min="2066" max="2066" width="13" style="19" customWidth="1"/>
    <col min="2067" max="2067" width="10.625" style="19"/>
    <col min="2068" max="2068" width="13.25" style="19" customWidth="1"/>
    <col min="2069" max="2305" width="10.625" style="19"/>
    <col min="2306" max="2306" width="7.75" style="19" bestFit="1" customWidth="1"/>
    <col min="2307" max="2307" width="21.125" style="19" customWidth="1"/>
    <col min="2308" max="2308" width="41" style="19" customWidth="1"/>
    <col min="2309" max="2309" width="13.375" style="19" customWidth="1"/>
    <col min="2310" max="2310" width="22.5" style="19" customWidth="1"/>
    <col min="2311" max="2311" width="13.75" style="19" customWidth="1"/>
    <col min="2312" max="2312" width="11.25" style="19" customWidth="1"/>
    <col min="2313" max="2313" width="13" style="19" customWidth="1"/>
    <col min="2314" max="2314" width="10.25" style="19" customWidth="1"/>
    <col min="2315" max="2315" width="12.25" style="19" customWidth="1"/>
    <col min="2316" max="2316" width="9.625" style="19" customWidth="1"/>
    <col min="2317" max="2317" width="12.625" style="19" customWidth="1"/>
    <col min="2318" max="2318" width="10.625" style="19"/>
    <col min="2319" max="2319" width="11.375" style="19" customWidth="1"/>
    <col min="2320" max="2320" width="12.125" style="19" customWidth="1"/>
    <col min="2321" max="2321" width="10.625" style="19"/>
    <col min="2322" max="2322" width="13" style="19" customWidth="1"/>
    <col min="2323" max="2323" width="10.625" style="19"/>
    <col min="2324" max="2324" width="13.25" style="19" customWidth="1"/>
    <col min="2325" max="2561" width="10.625" style="19"/>
    <col min="2562" max="2562" width="7.75" style="19" bestFit="1" customWidth="1"/>
    <col min="2563" max="2563" width="21.125" style="19" customWidth="1"/>
    <col min="2564" max="2564" width="41" style="19" customWidth="1"/>
    <col min="2565" max="2565" width="13.375" style="19" customWidth="1"/>
    <col min="2566" max="2566" width="22.5" style="19" customWidth="1"/>
    <col min="2567" max="2567" width="13.75" style="19" customWidth="1"/>
    <col min="2568" max="2568" width="11.25" style="19" customWidth="1"/>
    <col min="2569" max="2569" width="13" style="19" customWidth="1"/>
    <col min="2570" max="2570" width="10.25" style="19" customWidth="1"/>
    <col min="2571" max="2571" width="12.25" style="19" customWidth="1"/>
    <col min="2572" max="2572" width="9.625" style="19" customWidth="1"/>
    <col min="2573" max="2573" width="12.625" style="19" customWidth="1"/>
    <col min="2574" max="2574" width="10.625" style="19"/>
    <col min="2575" max="2575" width="11.375" style="19" customWidth="1"/>
    <col min="2576" max="2576" width="12.125" style="19" customWidth="1"/>
    <col min="2577" max="2577" width="10.625" style="19"/>
    <col min="2578" max="2578" width="13" style="19" customWidth="1"/>
    <col min="2579" max="2579" width="10.625" style="19"/>
    <col min="2580" max="2580" width="13.25" style="19" customWidth="1"/>
    <col min="2581" max="2817" width="10.625" style="19"/>
    <col min="2818" max="2818" width="7.75" style="19" bestFit="1" customWidth="1"/>
    <col min="2819" max="2819" width="21.125" style="19" customWidth="1"/>
    <col min="2820" max="2820" width="41" style="19" customWidth="1"/>
    <col min="2821" max="2821" width="13.375" style="19" customWidth="1"/>
    <col min="2822" max="2822" width="22.5" style="19" customWidth="1"/>
    <col min="2823" max="2823" width="13.75" style="19" customWidth="1"/>
    <col min="2824" max="2824" width="11.25" style="19" customWidth="1"/>
    <col min="2825" max="2825" width="13" style="19" customWidth="1"/>
    <col min="2826" max="2826" width="10.25" style="19" customWidth="1"/>
    <col min="2827" max="2827" width="12.25" style="19" customWidth="1"/>
    <col min="2828" max="2828" width="9.625" style="19" customWidth="1"/>
    <col min="2829" max="2829" width="12.625" style="19" customWidth="1"/>
    <col min="2830" max="2830" width="10.625" style="19"/>
    <col min="2831" max="2831" width="11.375" style="19" customWidth="1"/>
    <col min="2832" max="2832" width="12.125" style="19" customWidth="1"/>
    <col min="2833" max="2833" width="10.625" style="19"/>
    <col min="2834" max="2834" width="13" style="19" customWidth="1"/>
    <col min="2835" max="2835" width="10.625" style="19"/>
    <col min="2836" max="2836" width="13.25" style="19" customWidth="1"/>
    <col min="2837" max="3073" width="10.625" style="19"/>
    <col min="3074" max="3074" width="7.75" style="19" bestFit="1" customWidth="1"/>
    <col min="3075" max="3075" width="21.125" style="19" customWidth="1"/>
    <col min="3076" max="3076" width="41" style="19" customWidth="1"/>
    <col min="3077" max="3077" width="13.375" style="19" customWidth="1"/>
    <col min="3078" max="3078" width="22.5" style="19" customWidth="1"/>
    <col min="3079" max="3079" width="13.75" style="19" customWidth="1"/>
    <col min="3080" max="3080" width="11.25" style="19" customWidth="1"/>
    <col min="3081" max="3081" width="13" style="19" customWidth="1"/>
    <col min="3082" max="3082" width="10.25" style="19" customWidth="1"/>
    <col min="3083" max="3083" width="12.25" style="19" customWidth="1"/>
    <col min="3084" max="3084" width="9.625" style="19" customWidth="1"/>
    <col min="3085" max="3085" width="12.625" style="19" customWidth="1"/>
    <col min="3086" max="3086" width="10.625" style="19"/>
    <col min="3087" max="3087" width="11.375" style="19" customWidth="1"/>
    <col min="3088" max="3088" width="12.125" style="19" customWidth="1"/>
    <col min="3089" max="3089" width="10.625" style="19"/>
    <col min="3090" max="3090" width="13" style="19" customWidth="1"/>
    <col min="3091" max="3091" width="10.625" style="19"/>
    <col min="3092" max="3092" width="13.25" style="19" customWidth="1"/>
    <col min="3093" max="3329" width="10.625" style="19"/>
    <col min="3330" max="3330" width="7.75" style="19" bestFit="1" customWidth="1"/>
    <col min="3331" max="3331" width="21.125" style="19" customWidth="1"/>
    <col min="3332" max="3332" width="41" style="19" customWidth="1"/>
    <col min="3333" max="3333" width="13.375" style="19" customWidth="1"/>
    <col min="3334" max="3334" width="22.5" style="19" customWidth="1"/>
    <col min="3335" max="3335" width="13.75" style="19" customWidth="1"/>
    <col min="3336" max="3336" width="11.25" style="19" customWidth="1"/>
    <col min="3337" max="3337" width="13" style="19" customWidth="1"/>
    <col min="3338" max="3338" width="10.25" style="19" customWidth="1"/>
    <col min="3339" max="3339" width="12.25" style="19" customWidth="1"/>
    <col min="3340" max="3340" width="9.625" style="19" customWidth="1"/>
    <col min="3341" max="3341" width="12.625" style="19" customWidth="1"/>
    <col min="3342" max="3342" width="10.625" style="19"/>
    <col min="3343" max="3343" width="11.375" style="19" customWidth="1"/>
    <col min="3344" max="3344" width="12.125" style="19" customWidth="1"/>
    <col min="3345" max="3345" width="10.625" style="19"/>
    <col min="3346" max="3346" width="13" style="19" customWidth="1"/>
    <col min="3347" max="3347" width="10.625" style="19"/>
    <col min="3348" max="3348" width="13.25" style="19" customWidth="1"/>
    <col min="3349" max="3585" width="10.625" style="19"/>
    <col min="3586" max="3586" width="7.75" style="19" bestFit="1" customWidth="1"/>
    <col min="3587" max="3587" width="21.125" style="19" customWidth="1"/>
    <col min="3588" max="3588" width="41" style="19" customWidth="1"/>
    <col min="3589" max="3589" width="13.375" style="19" customWidth="1"/>
    <col min="3590" max="3590" width="22.5" style="19" customWidth="1"/>
    <col min="3591" max="3591" width="13.75" style="19" customWidth="1"/>
    <col min="3592" max="3592" width="11.25" style="19" customWidth="1"/>
    <col min="3593" max="3593" width="13" style="19" customWidth="1"/>
    <col min="3594" max="3594" width="10.25" style="19" customWidth="1"/>
    <col min="3595" max="3595" width="12.25" style="19" customWidth="1"/>
    <col min="3596" max="3596" width="9.625" style="19" customWidth="1"/>
    <col min="3597" max="3597" width="12.625" style="19" customWidth="1"/>
    <col min="3598" max="3598" width="10.625" style="19"/>
    <col min="3599" max="3599" width="11.375" style="19" customWidth="1"/>
    <col min="3600" max="3600" width="12.125" style="19" customWidth="1"/>
    <col min="3601" max="3601" width="10.625" style="19"/>
    <col min="3602" max="3602" width="13" style="19" customWidth="1"/>
    <col min="3603" max="3603" width="10.625" style="19"/>
    <col min="3604" max="3604" width="13.25" style="19" customWidth="1"/>
    <col min="3605" max="3841" width="10.625" style="19"/>
    <col min="3842" max="3842" width="7.75" style="19" bestFit="1" customWidth="1"/>
    <col min="3843" max="3843" width="21.125" style="19" customWidth="1"/>
    <col min="3844" max="3844" width="41" style="19" customWidth="1"/>
    <col min="3845" max="3845" width="13.375" style="19" customWidth="1"/>
    <col min="3846" max="3846" width="22.5" style="19" customWidth="1"/>
    <col min="3847" max="3847" width="13.75" style="19" customWidth="1"/>
    <col min="3848" max="3848" width="11.25" style="19" customWidth="1"/>
    <col min="3849" max="3849" width="13" style="19" customWidth="1"/>
    <col min="3850" max="3850" width="10.25" style="19" customWidth="1"/>
    <col min="3851" max="3851" width="12.25" style="19" customWidth="1"/>
    <col min="3852" max="3852" width="9.625" style="19" customWidth="1"/>
    <col min="3853" max="3853" width="12.625" style="19" customWidth="1"/>
    <col min="3854" max="3854" width="10.625" style="19"/>
    <col min="3855" max="3855" width="11.375" style="19" customWidth="1"/>
    <col min="3856" max="3856" width="12.125" style="19" customWidth="1"/>
    <col min="3857" max="3857" width="10.625" style="19"/>
    <col min="3858" max="3858" width="13" style="19" customWidth="1"/>
    <col min="3859" max="3859" width="10.625" style="19"/>
    <col min="3860" max="3860" width="13.25" style="19" customWidth="1"/>
    <col min="3861" max="4097" width="10.625" style="19"/>
    <col min="4098" max="4098" width="7.75" style="19" bestFit="1" customWidth="1"/>
    <col min="4099" max="4099" width="21.125" style="19" customWidth="1"/>
    <col min="4100" max="4100" width="41" style="19" customWidth="1"/>
    <col min="4101" max="4101" width="13.375" style="19" customWidth="1"/>
    <col min="4102" max="4102" width="22.5" style="19" customWidth="1"/>
    <col min="4103" max="4103" width="13.75" style="19" customWidth="1"/>
    <col min="4104" max="4104" width="11.25" style="19" customWidth="1"/>
    <col min="4105" max="4105" width="13" style="19" customWidth="1"/>
    <col min="4106" max="4106" width="10.25" style="19" customWidth="1"/>
    <col min="4107" max="4107" width="12.25" style="19" customWidth="1"/>
    <col min="4108" max="4108" width="9.625" style="19" customWidth="1"/>
    <col min="4109" max="4109" width="12.625" style="19" customWidth="1"/>
    <col min="4110" max="4110" width="10.625" style="19"/>
    <col min="4111" max="4111" width="11.375" style="19" customWidth="1"/>
    <col min="4112" max="4112" width="12.125" style="19" customWidth="1"/>
    <col min="4113" max="4113" width="10.625" style="19"/>
    <col min="4114" max="4114" width="13" style="19" customWidth="1"/>
    <col min="4115" max="4115" width="10.625" style="19"/>
    <col min="4116" max="4116" width="13.25" style="19" customWidth="1"/>
    <col min="4117" max="4353" width="10.625" style="19"/>
    <col min="4354" max="4354" width="7.75" style="19" bestFit="1" customWidth="1"/>
    <col min="4355" max="4355" width="21.125" style="19" customWidth="1"/>
    <col min="4356" max="4356" width="41" style="19" customWidth="1"/>
    <col min="4357" max="4357" width="13.375" style="19" customWidth="1"/>
    <col min="4358" max="4358" width="22.5" style="19" customWidth="1"/>
    <col min="4359" max="4359" width="13.75" style="19" customWidth="1"/>
    <col min="4360" max="4360" width="11.25" style="19" customWidth="1"/>
    <col min="4361" max="4361" width="13" style="19" customWidth="1"/>
    <col min="4362" max="4362" width="10.25" style="19" customWidth="1"/>
    <col min="4363" max="4363" width="12.25" style="19" customWidth="1"/>
    <col min="4364" max="4364" width="9.625" style="19" customWidth="1"/>
    <col min="4365" max="4365" width="12.625" style="19" customWidth="1"/>
    <col min="4366" max="4366" width="10.625" style="19"/>
    <col min="4367" max="4367" width="11.375" style="19" customWidth="1"/>
    <col min="4368" max="4368" width="12.125" style="19" customWidth="1"/>
    <col min="4369" max="4369" width="10.625" style="19"/>
    <col min="4370" max="4370" width="13" style="19" customWidth="1"/>
    <col min="4371" max="4371" width="10.625" style="19"/>
    <col min="4372" max="4372" width="13.25" style="19" customWidth="1"/>
    <col min="4373" max="4609" width="10.625" style="19"/>
    <col min="4610" max="4610" width="7.75" style="19" bestFit="1" customWidth="1"/>
    <col min="4611" max="4611" width="21.125" style="19" customWidth="1"/>
    <col min="4612" max="4612" width="41" style="19" customWidth="1"/>
    <col min="4613" max="4613" width="13.375" style="19" customWidth="1"/>
    <col min="4614" max="4614" width="22.5" style="19" customWidth="1"/>
    <col min="4615" max="4615" width="13.75" style="19" customWidth="1"/>
    <col min="4616" max="4616" width="11.25" style="19" customWidth="1"/>
    <col min="4617" max="4617" width="13" style="19" customWidth="1"/>
    <col min="4618" max="4618" width="10.25" style="19" customWidth="1"/>
    <col min="4619" max="4619" width="12.25" style="19" customWidth="1"/>
    <col min="4620" max="4620" width="9.625" style="19" customWidth="1"/>
    <col min="4621" max="4621" width="12.625" style="19" customWidth="1"/>
    <col min="4622" max="4622" width="10.625" style="19"/>
    <col min="4623" max="4623" width="11.375" style="19" customWidth="1"/>
    <col min="4624" max="4624" width="12.125" style="19" customWidth="1"/>
    <col min="4625" max="4625" width="10.625" style="19"/>
    <col min="4626" max="4626" width="13" style="19" customWidth="1"/>
    <col min="4627" max="4627" width="10.625" style="19"/>
    <col min="4628" max="4628" width="13.25" style="19" customWidth="1"/>
    <col min="4629" max="4865" width="10.625" style="19"/>
    <col min="4866" max="4866" width="7.75" style="19" bestFit="1" customWidth="1"/>
    <col min="4867" max="4867" width="21.125" style="19" customWidth="1"/>
    <col min="4868" max="4868" width="41" style="19" customWidth="1"/>
    <col min="4869" max="4869" width="13.375" style="19" customWidth="1"/>
    <col min="4870" max="4870" width="22.5" style="19" customWidth="1"/>
    <col min="4871" max="4871" width="13.75" style="19" customWidth="1"/>
    <col min="4872" max="4872" width="11.25" style="19" customWidth="1"/>
    <col min="4873" max="4873" width="13" style="19" customWidth="1"/>
    <col min="4874" max="4874" width="10.25" style="19" customWidth="1"/>
    <col min="4875" max="4875" width="12.25" style="19" customWidth="1"/>
    <col min="4876" max="4876" width="9.625" style="19" customWidth="1"/>
    <col min="4877" max="4877" width="12.625" style="19" customWidth="1"/>
    <col min="4878" max="4878" width="10.625" style="19"/>
    <col min="4879" max="4879" width="11.375" style="19" customWidth="1"/>
    <col min="4880" max="4880" width="12.125" style="19" customWidth="1"/>
    <col min="4881" max="4881" width="10.625" style="19"/>
    <col min="4882" max="4882" width="13" style="19" customWidth="1"/>
    <col min="4883" max="4883" width="10.625" style="19"/>
    <col min="4884" max="4884" width="13.25" style="19" customWidth="1"/>
    <col min="4885" max="5121" width="10.625" style="19"/>
    <col min="5122" max="5122" width="7.75" style="19" bestFit="1" customWidth="1"/>
    <col min="5123" max="5123" width="21.125" style="19" customWidth="1"/>
    <col min="5124" max="5124" width="41" style="19" customWidth="1"/>
    <col min="5125" max="5125" width="13.375" style="19" customWidth="1"/>
    <col min="5126" max="5126" width="22.5" style="19" customWidth="1"/>
    <col min="5127" max="5127" width="13.75" style="19" customWidth="1"/>
    <col min="5128" max="5128" width="11.25" style="19" customWidth="1"/>
    <col min="5129" max="5129" width="13" style="19" customWidth="1"/>
    <col min="5130" max="5130" width="10.25" style="19" customWidth="1"/>
    <col min="5131" max="5131" width="12.25" style="19" customWidth="1"/>
    <col min="5132" max="5132" width="9.625" style="19" customWidth="1"/>
    <col min="5133" max="5133" width="12.625" style="19" customWidth="1"/>
    <col min="5134" max="5134" width="10.625" style="19"/>
    <col min="5135" max="5135" width="11.375" style="19" customWidth="1"/>
    <col min="5136" max="5136" width="12.125" style="19" customWidth="1"/>
    <col min="5137" max="5137" width="10.625" style="19"/>
    <col min="5138" max="5138" width="13" style="19" customWidth="1"/>
    <col min="5139" max="5139" width="10.625" style="19"/>
    <col min="5140" max="5140" width="13.25" style="19" customWidth="1"/>
    <col min="5141" max="5377" width="10.625" style="19"/>
    <col min="5378" max="5378" width="7.75" style="19" bestFit="1" customWidth="1"/>
    <col min="5379" max="5379" width="21.125" style="19" customWidth="1"/>
    <col min="5380" max="5380" width="41" style="19" customWidth="1"/>
    <col min="5381" max="5381" width="13.375" style="19" customWidth="1"/>
    <col min="5382" max="5382" width="22.5" style="19" customWidth="1"/>
    <col min="5383" max="5383" width="13.75" style="19" customWidth="1"/>
    <col min="5384" max="5384" width="11.25" style="19" customWidth="1"/>
    <col min="5385" max="5385" width="13" style="19" customWidth="1"/>
    <col min="5386" max="5386" width="10.25" style="19" customWidth="1"/>
    <col min="5387" max="5387" width="12.25" style="19" customWidth="1"/>
    <col min="5388" max="5388" width="9.625" style="19" customWidth="1"/>
    <col min="5389" max="5389" width="12.625" style="19" customWidth="1"/>
    <col min="5390" max="5390" width="10.625" style="19"/>
    <col min="5391" max="5391" width="11.375" style="19" customWidth="1"/>
    <col min="5392" max="5392" width="12.125" style="19" customWidth="1"/>
    <col min="5393" max="5393" width="10.625" style="19"/>
    <col min="5394" max="5394" width="13" style="19" customWidth="1"/>
    <col min="5395" max="5395" width="10.625" style="19"/>
    <col min="5396" max="5396" width="13.25" style="19" customWidth="1"/>
    <col min="5397" max="5633" width="10.625" style="19"/>
    <col min="5634" max="5634" width="7.75" style="19" bestFit="1" customWidth="1"/>
    <col min="5635" max="5635" width="21.125" style="19" customWidth="1"/>
    <col min="5636" max="5636" width="41" style="19" customWidth="1"/>
    <col min="5637" max="5637" width="13.375" style="19" customWidth="1"/>
    <col min="5638" max="5638" width="22.5" style="19" customWidth="1"/>
    <col min="5639" max="5639" width="13.75" style="19" customWidth="1"/>
    <col min="5640" max="5640" width="11.25" style="19" customWidth="1"/>
    <col min="5641" max="5641" width="13" style="19" customWidth="1"/>
    <col min="5642" max="5642" width="10.25" style="19" customWidth="1"/>
    <col min="5643" max="5643" width="12.25" style="19" customWidth="1"/>
    <col min="5644" max="5644" width="9.625" style="19" customWidth="1"/>
    <col min="5645" max="5645" width="12.625" style="19" customWidth="1"/>
    <col min="5646" max="5646" width="10.625" style="19"/>
    <col min="5647" max="5647" width="11.375" style="19" customWidth="1"/>
    <col min="5648" max="5648" width="12.125" style="19" customWidth="1"/>
    <col min="5649" max="5649" width="10.625" style="19"/>
    <col min="5650" max="5650" width="13" style="19" customWidth="1"/>
    <col min="5651" max="5651" width="10.625" style="19"/>
    <col min="5652" max="5652" width="13.25" style="19" customWidth="1"/>
    <col min="5653" max="5889" width="10.625" style="19"/>
    <col min="5890" max="5890" width="7.75" style="19" bestFit="1" customWidth="1"/>
    <col min="5891" max="5891" width="21.125" style="19" customWidth="1"/>
    <col min="5892" max="5892" width="41" style="19" customWidth="1"/>
    <col min="5893" max="5893" width="13.375" style="19" customWidth="1"/>
    <col min="5894" max="5894" width="22.5" style="19" customWidth="1"/>
    <col min="5895" max="5895" width="13.75" style="19" customWidth="1"/>
    <col min="5896" max="5896" width="11.25" style="19" customWidth="1"/>
    <col min="5897" max="5897" width="13" style="19" customWidth="1"/>
    <col min="5898" max="5898" width="10.25" style="19" customWidth="1"/>
    <col min="5899" max="5899" width="12.25" style="19" customWidth="1"/>
    <col min="5900" max="5900" width="9.625" style="19" customWidth="1"/>
    <col min="5901" max="5901" width="12.625" style="19" customWidth="1"/>
    <col min="5902" max="5902" width="10.625" style="19"/>
    <col min="5903" max="5903" width="11.375" style="19" customWidth="1"/>
    <col min="5904" max="5904" width="12.125" style="19" customWidth="1"/>
    <col min="5905" max="5905" width="10.625" style="19"/>
    <col min="5906" max="5906" width="13" style="19" customWidth="1"/>
    <col min="5907" max="5907" width="10.625" style="19"/>
    <col min="5908" max="5908" width="13.25" style="19" customWidth="1"/>
    <col min="5909" max="6145" width="10.625" style="19"/>
    <col min="6146" max="6146" width="7.75" style="19" bestFit="1" customWidth="1"/>
    <col min="6147" max="6147" width="21.125" style="19" customWidth="1"/>
    <col min="6148" max="6148" width="41" style="19" customWidth="1"/>
    <col min="6149" max="6149" width="13.375" style="19" customWidth="1"/>
    <col min="6150" max="6150" width="22.5" style="19" customWidth="1"/>
    <col min="6151" max="6151" width="13.75" style="19" customWidth="1"/>
    <col min="6152" max="6152" width="11.25" style="19" customWidth="1"/>
    <col min="6153" max="6153" width="13" style="19" customWidth="1"/>
    <col min="6154" max="6154" width="10.25" style="19" customWidth="1"/>
    <col min="6155" max="6155" width="12.25" style="19" customWidth="1"/>
    <col min="6156" max="6156" width="9.625" style="19" customWidth="1"/>
    <col min="6157" max="6157" width="12.625" style="19" customWidth="1"/>
    <col min="6158" max="6158" width="10.625" style="19"/>
    <col min="6159" max="6159" width="11.375" style="19" customWidth="1"/>
    <col min="6160" max="6160" width="12.125" style="19" customWidth="1"/>
    <col min="6161" max="6161" width="10.625" style="19"/>
    <col min="6162" max="6162" width="13" style="19" customWidth="1"/>
    <col min="6163" max="6163" width="10.625" style="19"/>
    <col min="6164" max="6164" width="13.25" style="19" customWidth="1"/>
    <col min="6165" max="6401" width="10.625" style="19"/>
    <col min="6402" max="6402" width="7.75" style="19" bestFit="1" customWidth="1"/>
    <col min="6403" max="6403" width="21.125" style="19" customWidth="1"/>
    <col min="6404" max="6404" width="41" style="19" customWidth="1"/>
    <col min="6405" max="6405" width="13.375" style="19" customWidth="1"/>
    <col min="6406" max="6406" width="22.5" style="19" customWidth="1"/>
    <col min="6407" max="6407" width="13.75" style="19" customWidth="1"/>
    <col min="6408" max="6408" width="11.25" style="19" customWidth="1"/>
    <col min="6409" max="6409" width="13" style="19" customWidth="1"/>
    <col min="6410" max="6410" width="10.25" style="19" customWidth="1"/>
    <col min="6411" max="6411" width="12.25" style="19" customWidth="1"/>
    <col min="6412" max="6412" width="9.625" style="19" customWidth="1"/>
    <col min="6413" max="6413" width="12.625" style="19" customWidth="1"/>
    <col min="6414" max="6414" width="10.625" style="19"/>
    <col min="6415" max="6415" width="11.375" style="19" customWidth="1"/>
    <col min="6416" max="6416" width="12.125" style="19" customWidth="1"/>
    <col min="6417" max="6417" width="10.625" style="19"/>
    <col min="6418" max="6418" width="13" style="19" customWidth="1"/>
    <col min="6419" max="6419" width="10.625" style="19"/>
    <col min="6420" max="6420" width="13.25" style="19" customWidth="1"/>
    <col min="6421" max="6657" width="10.625" style="19"/>
    <col min="6658" max="6658" width="7.75" style="19" bestFit="1" customWidth="1"/>
    <col min="6659" max="6659" width="21.125" style="19" customWidth="1"/>
    <col min="6660" max="6660" width="41" style="19" customWidth="1"/>
    <col min="6661" max="6661" width="13.375" style="19" customWidth="1"/>
    <col min="6662" max="6662" width="22.5" style="19" customWidth="1"/>
    <col min="6663" max="6663" width="13.75" style="19" customWidth="1"/>
    <col min="6664" max="6664" width="11.25" style="19" customWidth="1"/>
    <col min="6665" max="6665" width="13" style="19" customWidth="1"/>
    <col min="6666" max="6666" width="10.25" style="19" customWidth="1"/>
    <col min="6667" max="6667" width="12.25" style="19" customWidth="1"/>
    <col min="6668" max="6668" width="9.625" style="19" customWidth="1"/>
    <col min="6669" max="6669" width="12.625" style="19" customWidth="1"/>
    <col min="6670" max="6670" width="10.625" style="19"/>
    <col min="6671" max="6671" width="11.375" style="19" customWidth="1"/>
    <col min="6672" max="6672" width="12.125" style="19" customWidth="1"/>
    <col min="6673" max="6673" width="10.625" style="19"/>
    <col min="6674" max="6674" width="13" style="19" customWidth="1"/>
    <col min="6675" max="6675" width="10.625" style="19"/>
    <col min="6676" max="6676" width="13.25" style="19" customWidth="1"/>
    <col min="6677" max="6913" width="10.625" style="19"/>
    <col min="6914" max="6914" width="7.75" style="19" bestFit="1" customWidth="1"/>
    <col min="6915" max="6915" width="21.125" style="19" customWidth="1"/>
    <col min="6916" max="6916" width="41" style="19" customWidth="1"/>
    <col min="6917" max="6917" width="13.375" style="19" customWidth="1"/>
    <col min="6918" max="6918" width="22.5" style="19" customWidth="1"/>
    <col min="6919" max="6919" width="13.75" style="19" customWidth="1"/>
    <col min="6920" max="6920" width="11.25" style="19" customWidth="1"/>
    <col min="6921" max="6921" width="13" style="19" customWidth="1"/>
    <col min="6922" max="6922" width="10.25" style="19" customWidth="1"/>
    <col min="6923" max="6923" width="12.25" style="19" customWidth="1"/>
    <col min="6924" max="6924" width="9.625" style="19" customWidth="1"/>
    <col min="6925" max="6925" width="12.625" style="19" customWidth="1"/>
    <col min="6926" max="6926" width="10.625" style="19"/>
    <col min="6927" max="6927" width="11.375" style="19" customWidth="1"/>
    <col min="6928" max="6928" width="12.125" style="19" customWidth="1"/>
    <col min="6929" max="6929" width="10.625" style="19"/>
    <col min="6930" max="6930" width="13" style="19" customWidth="1"/>
    <col min="6931" max="6931" width="10.625" style="19"/>
    <col min="6932" max="6932" width="13.25" style="19" customWidth="1"/>
    <col min="6933" max="7169" width="10.625" style="19"/>
    <col min="7170" max="7170" width="7.75" style="19" bestFit="1" customWidth="1"/>
    <col min="7171" max="7171" width="21.125" style="19" customWidth="1"/>
    <col min="7172" max="7172" width="41" style="19" customWidth="1"/>
    <col min="7173" max="7173" width="13.375" style="19" customWidth="1"/>
    <col min="7174" max="7174" width="22.5" style="19" customWidth="1"/>
    <col min="7175" max="7175" width="13.75" style="19" customWidth="1"/>
    <col min="7176" max="7176" width="11.25" style="19" customWidth="1"/>
    <col min="7177" max="7177" width="13" style="19" customWidth="1"/>
    <col min="7178" max="7178" width="10.25" style="19" customWidth="1"/>
    <col min="7179" max="7179" width="12.25" style="19" customWidth="1"/>
    <col min="7180" max="7180" width="9.625" style="19" customWidth="1"/>
    <col min="7181" max="7181" width="12.625" style="19" customWidth="1"/>
    <col min="7182" max="7182" width="10.625" style="19"/>
    <col min="7183" max="7183" width="11.375" style="19" customWidth="1"/>
    <col min="7184" max="7184" width="12.125" style="19" customWidth="1"/>
    <col min="7185" max="7185" width="10.625" style="19"/>
    <col min="7186" max="7186" width="13" style="19" customWidth="1"/>
    <col min="7187" max="7187" width="10.625" style="19"/>
    <col min="7188" max="7188" width="13.25" style="19" customWidth="1"/>
    <col min="7189" max="7425" width="10.625" style="19"/>
    <col min="7426" max="7426" width="7.75" style="19" bestFit="1" customWidth="1"/>
    <col min="7427" max="7427" width="21.125" style="19" customWidth="1"/>
    <col min="7428" max="7428" width="41" style="19" customWidth="1"/>
    <col min="7429" max="7429" width="13.375" style="19" customWidth="1"/>
    <col min="7430" max="7430" width="22.5" style="19" customWidth="1"/>
    <col min="7431" max="7431" width="13.75" style="19" customWidth="1"/>
    <col min="7432" max="7432" width="11.25" style="19" customWidth="1"/>
    <col min="7433" max="7433" width="13" style="19" customWidth="1"/>
    <col min="7434" max="7434" width="10.25" style="19" customWidth="1"/>
    <col min="7435" max="7435" width="12.25" style="19" customWidth="1"/>
    <col min="7436" max="7436" width="9.625" style="19" customWidth="1"/>
    <col min="7437" max="7437" width="12.625" style="19" customWidth="1"/>
    <col min="7438" max="7438" width="10.625" style="19"/>
    <col min="7439" max="7439" width="11.375" style="19" customWidth="1"/>
    <col min="7440" max="7440" width="12.125" style="19" customWidth="1"/>
    <col min="7441" max="7441" width="10.625" style="19"/>
    <col min="7442" max="7442" width="13" style="19" customWidth="1"/>
    <col min="7443" max="7443" width="10.625" style="19"/>
    <col min="7444" max="7444" width="13.25" style="19" customWidth="1"/>
    <col min="7445" max="7681" width="10.625" style="19"/>
    <col min="7682" max="7682" width="7.75" style="19" bestFit="1" customWidth="1"/>
    <col min="7683" max="7683" width="21.125" style="19" customWidth="1"/>
    <col min="7684" max="7684" width="41" style="19" customWidth="1"/>
    <col min="7685" max="7685" width="13.375" style="19" customWidth="1"/>
    <col min="7686" max="7686" width="22.5" style="19" customWidth="1"/>
    <col min="7687" max="7687" width="13.75" style="19" customWidth="1"/>
    <col min="7688" max="7688" width="11.25" style="19" customWidth="1"/>
    <col min="7689" max="7689" width="13" style="19" customWidth="1"/>
    <col min="7690" max="7690" width="10.25" style="19" customWidth="1"/>
    <col min="7691" max="7691" width="12.25" style="19" customWidth="1"/>
    <col min="7692" max="7692" width="9.625" style="19" customWidth="1"/>
    <col min="7693" max="7693" width="12.625" style="19" customWidth="1"/>
    <col min="7694" max="7694" width="10.625" style="19"/>
    <col min="7695" max="7695" width="11.375" style="19" customWidth="1"/>
    <col min="7696" max="7696" width="12.125" style="19" customWidth="1"/>
    <col min="7697" max="7697" width="10.625" style="19"/>
    <col min="7698" max="7698" width="13" style="19" customWidth="1"/>
    <col min="7699" max="7699" width="10.625" style="19"/>
    <col min="7700" max="7700" width="13.25" style="19" customWidth="1"/>
    <col min="7701" max="7937" width="10.625" style="19"/>
    <col min="7938" max="7938" width="7.75" style="19" bestFit="1" customWidth="1"/>
    <col min="7939" max="7939" width="21.125" style="19" customWidth="1"/>
    <col min="7940" max="7940" width="41" style="19" customWidth="1"/>
    <col min="7941" max="7941" width="13.375" style="19" customWidth="1"/>
    <col min="7942" max="7942" width="22.5" style="19" customWidth="1"/>
    <col min="7943" max="7943" width="13.75" style="19" customWidth="1"/>
    <col min="7944" max="7944" width="11.25" style="19" customWidth="1"/>
    <col min="7945" max="7945" width="13" style="19" customWidth="1"/>
    <col min="7946" max="7946" width="10.25" style="19" customWidth="1"/>
    <col min="7947" max="7947" width="12.25" style="19" customWidth="1"/>
    <col min="7948" max="7948" width="9.625" style="19" customWidth="1"/>
    <col min="7949" max="7949" width="12.625" style="19" customWidth="1"/>
    <col min="7950" max="7950" width="10.625" style="19"/>
    <col min="7951" max="7951" width="11.375" style="19" customWidth="1"/>
    <col min="7952" max="7952" width="12.125" style="19" customWidth="1"/>
    <col min="7953" max="7953" width="10.625" style="19"/>
    <col min="7954" max="7954" width="13" style="19" customWidth="1"/>
    <col min="7955" max="7955" width="10.625" style="19"/>
    <col min="7956" max="7956" width="13.25" style="19" customWidth="1"/>
    <col min="7957" max="8193" width="10.625" style="19"/>
    <col min="8194" max="8194" width="7.75" style="19" bestFit="1" customWidth="1"/>
    <col min="8195" max="8195" width="21.125" style="19" customWidth="1"/>
    <col min="8196" max="8196" width="41" style="19" customWidth="1"/>
    <col min="8197" max="8197" width="13.375" style="19" customWidth="1"/>
    <col min="8198" max="8198" width="22.5" style="19" customWidth="1"/>
    <col min="8199" max="8199" width="13.75" style="19" customWidth="1"/>
    <col min="8200" max="8200" width="11.25" style="19" customWidth="1"/>
    <col min="8201" max="8201" width="13" style="19" customWidth="1"/>
    <col min="8202" max="8202" width="10.25" style="19" customWidth="1"/>
    <col min="8203" max="8203" width="12.25" style="19" customWidth="1"/>
    <col min="8204" max="8204" width="9.625" style="19" customWidth="1"/>
    <col min="8205" max="8205" width="12.625" style="19" customWidth="1"/>
    <col min="8206" max="8206" width="10.625" style="19"/>
    <col min="8207" max="8207" width="11.375" style="19" customWidth="1"/>
    <col min="8208" max="8208" width="12.125" style="19" customWidth="1"/>
    <col min="8209" max="8209" width="10.625" style="19"/>
    <col min="8210" max="8210" width="13" style="19" customWidth="1"/>
    <col min="8211" max="8211" width="10.625" style="19"/>
    <col min="8212" max="8212" width="13.25" style="19" customWidth="1"/>
    <col min="8213" max="8449" width="10.625" style="19"/>
    <col min="8450" max="8450" width="7.75" style="19" bestFit="1" customWidth="1"/>
    <col min="8451" max="8451" width="21.125" style="19" customWidth="1"/>
    <col min="8452" max="8452" width="41" style="19" customWidth="1"/>
    <col min="8453" max="8453" width="13.375" style="19" customWidth="1"/>
    <col min="8454" max="8454" width="22.5" style="19" customWidth="1"/>
    <col min="8455" max="8455" width="13.75" style="19" customWidth="1"/>
    <col min="8456" max="8456" width="11.25" style="19" customWidth="1"/>
    <col min="8457" max="8457" width="13" style="19" customWidth="1"/>
    <col min="8458" max="8458" width="10.25" style="19" customWidth="1"/>
    <col min="8459" max="8459" width="12.25" style="19" customWidth="1"/>
    <col min="8460" max="8460" width="9.625" style="19" customWidth="1"/>
    <col min="8461" max="8461" width="12.625" style="19" customWidth="1"/>
    <col min="8462" max="8462" width="10.625" style="19"/>
    <col min="8463" max="8463" width="11.375" style="19" customWidth="1"/>
    <col min="8464" max="8464" width="12.125" style="19" customWidth="1"/>
    <col min="8465" max="8465" width="10.625" style="19"/>
    <col min="8466" max="8466" width="13" style="19" customWidth="1"/>
    <col min="8467" max="8467" width="10.625" style="19"/>
    <col min="8468" max="8468" width="13.25" style="19" customWidth="1"/>
    <col min="8469" max="8705" width="10.625" style="19"/>
    <col min="8706" max="8706" width="7.75" style="19" bestFit="1" customWidth="1"/>
    <col min="8707" max="8707" width="21.125" style="19" customWidth="1"/>
    <col min="8708" max="8708" width="41" style="19" customWidth="1"/>
    <col min="8709" max="8709" width="13.375" style="19" customWidth="1"/>
    <col min="8710" max="8710" width="22.5" style="19" customWidth="1"/>
    <col min="8711" max="8711" width="13.75" style="19" customWidth="1"/>
    <col min="8712" max="8712" width="11.25" style="19" customWidth="1"/>
    <col min="8713" max="8713" width="13" style="19" customWidth="1"/>
    <col min="8714" max="8714" width="10.25" style="19" customWidth="1"/>
    <col min="8715" max="8715" width="12.25" style="19" customWidth="1"/>
    <col min="8716" max="8716" width="9.625" style="19" customWidth="1"/>
    <col min="8717" max="8717" width="12.625" style="19" customWidth="1"/>
    <col min="8718" max="8718" width="10.625" style="19"/>
    <col min="8719" max="8719" width="11.375" style="19" customWidth="1"/>
    <col min="8720" max="8720" width="12.125" style="19" customWidth="1"/>
    <col min="8721" max="8721" width="10.625" style="19"/>
    <col min="8722" max="8722" width="13" style="19" customWidth="1"/>
    <col min="8723" max="8723" width="10.625" style="19"/>
    <col min="8724" max="8724" width="13.25" style="19" customWidth="1"/>
    <col min="8725" max="8961" width="10.625" style="19"/>
    <col min="8962" max="8962" width="7.75" style="19" bestFit="1" customWidth="1"/>
    <col min="8963" max="8963" width="21.125" style="19" customWidth="1"/>
    <col min="8964" max="8964" width="41" style="19" customWidth="1"/>
    <col min="8965" max="8965" width="13.375" style="19" customWidth="1"/>
    <col min="8966" max="8966" width="22.5" style="19" customWidth="1"/>
    <col min="8967" max="8967" width="13.75" style="19" customWidth="1"/>
    <col min="8968" max="8968" width="11.25" style="19" customWidth="1"/>
    <col min="8969" max="8969" width="13" style="19" customWidth="1"/>
    <col min="8970" max="8970" width="10.25" style="19" customWidth="1"/>
    <col min="8971" max="8971" width="12.25" style="19" customWidth="1"/>
    <col min="8972" max="8972" width="9.625" style="19" customWidth="1"/>
    <col min="8973" max="8973" width="12.625" style="19" customWidth="1"/>
    <col min="8974" max="8974" width="10.625" style="19"/>
    <col min="8975" max="8975" width="11.375" style="19" customWidth="1"/>
    <col min="8976" max="8976" width="12.125" style="19" customWidth="1"/>
    <col min="8977" max="8977" width="10.625" style="19"/>
    <col min="8978" max="8978" width="13" style="19" customWidth="1"/>
    <col min="8979" max="8979" width="10.625" style="19"/>
    <col min="8980" max="8980" width="13.25" style="19" customWidth="1"/>
    <col min="8981" max="9217" width="10.625" style="19"/>
    <col min="9218" max="9218" width="7.75" style="19" bestFit="1" customWidth="1"/>
    <col min="9219" max="9219" width="21.125" style="19" customWidth="1"/>
    <col min="9220" max="9220" width="41" style="19" customWidth="1"/>
    <col min="9221" max="9221" width="13.375" style="19" customWidth="1"/>
    <col min="9222" max="9222" width="22.5" style="19" customWidth="1"/>
    <col min="9223" max="9223" width="13.75" style="19" customWidth="1"/>
    <col min="9224" max="9224" width="11.25" style="19" customWidth="1"/>
    <col min="9225" max="9225" width="13" style="19" customWidth="1"/>
    <col min="9226" max="9226" width="10.25" style="19" customWidth="1"/>
    <col min="9227" max="9227" width="12.25" style="19" customWidth="1"/>
    <col min="9228" max="9228" width="9.625" style="19" customWidth="1"/>
    <col min="9229" max="9229" width="12.625" style="19" customWidth="1"/>
    <col min="9230" max="9230" width="10.625" style="19"/>
    <col min="9231" max="9231" width="11.375" style="19" customWidth="1"/>
    <col min="9232" max="9232" width="12.125" style="19" customWidth="1"/>
    <col min="9233" max="9233" width="10.625" style="19"/>
    <col min="9234" max="9234" width="13" style="19" customWidth="1"/>
    <col min="9235" max="9235" width="10.625" style="19"/>
    <col min="9236" max="9236" width="13.25" style="19" customWidth="1"/>
    <col min="9237" max="9473" width="10.625" style="19"/>
    <col min="9474" max="9474" width="7.75" style="19" bestFit="1" customWidth="1"/>
    <col min="9475" max="9475" width="21.125" style="19" customWidth="1"/>
    <col min="9476" max="9476" width="41" style="19" customWidth="1"/>
    <col min="9477" max="9477" width="13.375" style="19" customWidth="1"/>
    <col min="9478" max="9478" width="22.5" style="19" customWidth="1"/>
    <col min="9479" max="9479" width="13.75" style="19" customWidth="1"/>
    <col min="9480" max="9480" width="11.25" style="19" customWidth="1"/>
    <col min="9481" max="9481" width="13" style="19" customWidth="1"/>
    <col min="9482" max="9482" width="10.25" style="19" customWidth="1"/>
    <col min="9483" max="9483" width="12.25" style="19" customWidth="1"/>
    <col min="9484" max="9484" width="9.625" style="19" customWidth="1"/>
    <col min="9485" max="9485" width="12.625" style="19" customWidth="1"/>
    <col min="9486" max="9486" width="10.625" style="19"/>
    <col min="9487" max="9487" width="11.375" style="19" customWidth="1"/>
    <col min="9488" max="9488" width="12.125" style="19" customWidth="1"/>
    <col min="9489" max="9489" width="10.625" style="19"/>
    <col min="9490" max="9490" width="13" style="19" customWidth="1"/>
    <col min="9491" max="9491" width="10.625" style="19"/>
    <col min="9492" max="9492" width="13.25" style="19" customWidth="1"/>
    <col min="9493" max="9729" width="10.625" style="19"/>
    <col min="9730" max="9730" width="7.75" style="19" bestFit="1" customWidth="1"/>
    <col min="9731" max="9731" width="21.125" style="19" customWidth="1"/>
    <col min="9732" max="9732" width="41" style="19" customWidth="1"/>
    <col min="9733" max="9733" width="13.375" style="19" customWidth="1"/>
    <col min="9734" max="9734" width="22.5" style="19" customWidth="1"/>
    <col min="9735" max="9735" width="13.75" style="19" customWidth="1"/>
    <col min="9736" max="9736" width="11.25" style="19" customWidth="1"/>
    <col min="9737" max="9737" width="13" style="19" customWidth="1"/>
    <col min="9738" max="9738" width="10.25" style="19" customWidth="1"/>
    <col min="9739" max="9739" width="12.25" style="19" customWidth="1"/>
    <col min="9740" max="9740" width="9.625" style="19" customWidth="1"/>
    <col min="9741" max="9741" width="12.625" style="19" customWidth="1"/>
    <col min="9742" max="9742" width="10.625" style="19"/>
    <col min="9743" max="9743" width="11.375" style="19" customWidth="1"/>
    <col min="9744" max="9744" width="12.125" style="19" customWidth="1"/>
    <col min="9745" max="9745" width="10.625" style="19"/>
    <col min="9746" max="9746" width="13" style="19" customWidth="1"/>
    <col min="9747" max="9747" width="10.625" style="19"/>
    <col min="9748" max="9748" width="13.25" style="19" customWidth="1"/>
    <col min="9749" max="9985" width="10.625" style="19"/>
    <col min="9986" max="9986" width="7.75" style="19" bestFit="1" customWidth="1"/>
    <col min="9987" max="9987" width="21.125" style="19" customWidth="1"/>
    <col min="9988" max="9988" width="41" style="19" customWidth="1"/>
    <col min="9989" max="9989" width="13.375" style="19" customWidth="1"/>
    <col min="9990" max="9990" width="22.5" style="19" customWidth="1"/>
    <col min="9991" max="9991" width="13.75" style="19" customWidth="1"/>
    <col min="9992" max="9992" width="11.25" style="19" customWidth="1"/>
    <col min="9993" max="9993" width="13" style="19" customWidth="1"/>
    <col min="9994" max="9994" width="10.25" style="19" customWidth="1"/>
    <col min="9995" max="9995" width="12.25" style="19" customWidth="1"/>
    <col min="9996" max="9996" width="9.625" style="19" customWidth="1"/>
    <col min="9997" max="9997" width="12.625" style="19" customWidth="1"/>
    <col min="9998" max="9998" width="10.625" style="19"/>
    <col min="9999" max="9999" width="11.375" style="19" customWidth="1"/>
    <col min="10000" max="10000" width="12.125" style="19" customWidth="1"/>
    <col min="10001" max="10001" width="10.625" style="19"/>
    <col min="10002" max="10002" width="13" style="19" customWidth="1"/>
    <col min="10003" max="10003" width="10.625" style="19"/>
    <col min="10004" max="10004" width="13.25" style="19" customWidth="1"/>
    <col min="10005" max="10241" width="10.625" style="19"/>
    <col min="10242" max="10242" width="7.75" style="19" bestFit="1" customWidth="1"/>
    <col min="10243" max="10243" width="21.125" style="19" customWidth="1"/>
    <col min="10244" max="10244" width="41" style="19" customWidth="1"/>
    <col min="10245" max="10245" width="13.375" style="19" customWidth="1"/>
    <col min="10246" max="10246" width="22.5" style="19" customWidth="1"/>
    <col min="10247" max="10247" width="13.75" style="19" customWidth="1"/>
    <col min="10248" max="10248" width="11.25" style="19" customWidth="1"/>
    <col min="10249" max="10249" width="13" style="19" customWidth="1"/>
    <col min="10250" max="10250" width="10.25" style="19" customWidth="1"/>
    <col min="10251" max="10251" width="12.25" style="19" customWidth="1"/>
    <col min="10252" max="10252" width="9.625" style="19" customWidth="1"/>
    <col min="10253" max="10253" width="12.625" style="19" customWidth="1"/>
    <col min="10254" max="10254" width="10.625" style="19"/>
    <col min="10255" max="10255" width="11.375" style="19" customWidth="1"/>
    <col min="10256" max="10256" width="12.125" style="19" customWidth="1"/>
    <col min="10257" max="10257" width="10.625" style="19"/>
    <col min="10258" max="10258" width="13" style="19" customWidth="1"/>
    <col min="10259" max="10259" width="10.625" style="19"/>
    <col min="10260" max="10260" width="13.25" style="19" customWidth="1"/>
    <col min="10261" max="10497" width="10.625" style="19"/>
    <col min="10498" max="10498" width="7.75" style="19" bestFit="1" customWidth="1"/>
    <col min="10499" max="10499" width="21.125" style="19" customWidth="1"/>
    <col min="10500" max="10500" width="41" style="19" customWidth="1"/>
    <col min="10501" max="10501" width="13.375" style="19" customWidth="1"/>
    <col min="10502" max="10502" width="22.5" style="19" customWidth="1"/>
    <col min="10503" max="10503" width="13.75" style="19" customWidth="1"/>
    <col min="10504" max="10504" width="11.25" style="19" customWidth="1"/>
    <col min="10505" max="10505" width="13" style="19" customWidth="1"/>
    <col min="10506" max="10506" width="10.25" style="19" customWidth="1"/>
    <col min="10507" max="10507" width="12.25" style="19" customWidth="1"/>
    <col min="10508" max="10508" width="9.625" style="19" customWidth="1"/>
    <col min="10509" max="10509" width="12.625" style="19" customWidth="1"/>
    <col min="10510" max="10510" width="10.625" style="19"/>
    <col min="10511" max="10511" width="11.375" style="19" customWidth="1"/>
    <col min="10512" max="10512" width="12.125" style="19" customWidth="1"/>
    <col min="10513" max="10513" width="10.625" style="19"/>
    <col min="10514" max="10514" width="13" style="19" customWidth="1"/>
    <col min="10515" max="10515" width="10.625" style="19"/>
    <col min="10516" max="10516" width="13.25" style="19" customWidth="1"/>
    <col min="10517" max="10753" width="10.625" style="19"/>
    <col min="10754" max="10754" width="7.75" style="19" bestFit="1" customWidth="1"/>
    <col min="10755" max="10755" width="21.125" style="19" customWidth="1"/>
    <col min="10756" max="10756" width="41" style="19" customWidth="1"/>
    <col min="10757" max="10757" width="13.375" style="19" customWidth="1"/>
    <col min="10758" max="10758" width="22.5" style="19" customWidth="1"/>
    <col min="10759" max="10759" width="13.75" style="19" customWidth="1"/>
    <col min="10760" max="10760" width="11.25" style="19" customWidth="1"/>
    <col min="10761" max="10761" width="13" style="19" customWidth="1"/>
    <col min="10762" max="10762" width="10.25" style="19" customWidth="1"/>
    <col min="10763" max="10763" width="12.25" style="19" customWidth="1"/>
    <col min="10764" max="10764" width="9.625" style="19" customWidth="1"/>
    <col min="10765" max="10765" width="12.625" style="19" customWidth="1"/>
    <col min="10766" max="10766" width="10.625" style="19"/>
    <col min="10767" max="10767" width="11.375" style="19" customWidth="1"/>
    <col min="10768" max="10768" width="12.125" style="19" customWidth="1"/>
    <col min="10769" max="10769" width="10.625" style="19"/>
    <col min="10770" max="10770" width="13" style="19" customWidth="1"/>
    <col min="10771" max="10771" width="10.625" style="19"/>
    <col min="10772" max="10772" width="13.25" style="19" customWidth="1"/>
    <col min="10773" max="11009" width="10.625" style="19"/>
    <col min="11010" max="11010" width="7.75" style="19" bestFit="1" customWidth="1"/>
    <col min="11011" max="11011" width="21.125" style="19" customWidth="1"/>
    <col min="11012" max="11012" width="41" style="19" customWidth="1"/>
    <col min="11013" max="11013" width="13.375" style="19" customWidth="1"/>
    <col min="11014" max="11014" width="22.5" style="19" customWidth="1"/>
    <col min="11015" max="11015" width="13.75" style="19" customWidth="1"/>
    <col min="11016" max="11016" width="11.25" style="19" customWidth="1"/>
    <col min="11017" max="11017" width="13" style="19" customWidth="1"/>
    <col min="11018" max="11018" width="10.25" style="19" customWidth="1"/>
    <col min="11019" max="11019" width="12.25" style="19" customWidth="1"/>
    <col min="11020" max="11020" width="9.625" style="19" customWidth="1"/>
    <col min="11021" max="11021" width="12.625" style="19" customWidth="1"/>
    <col min="11022" max="11022" width="10.625" style="19"/>
    <col min="11023" max="11023" width="11.375" style="19" customWidth="1"/>
    <col min="11024" max="11024" width="12.125" style="19" customWidth="1"/>
    <col min="11025" max="11025" width="10.625" style="19"/>
    <col min="11026" max="11026" width="13" style="19" customWidth="1"/>
    <col min="11027" max="11027" width="10.625" style="19"/>
    <col min="11028" max="11028" width="13.25" style="19" customWidth="1"/>
    <col min="11029" max="11265" width="10.625" style="19"/>
    <col min="11266" max="11266" width="7.75" style="19" bestFit="1" customWidth="1"/>
    <col min="11267" max="11267" width="21.125" style="19" customWidth="1"/>
    <col min="11268" max="11268" width="41" style="19" customWidth="1"/>
    <col min="11269" max="11269" width="13.375" style="19" customWidth="1"/>
    <col min="11270" max="11270" width="22.5" style="19" customWidth="1"/>
    <col min="11271" max="11271" width="13.75" style="19" customWidth="1"/>
    <col min="11272" max="11272" width="11.25" style="19" customWidth="1"/>
    <col min="11273" max="11273" width="13" style="19" customWidth="1"/>
    <col min="11274" max="11274" width="10.25" style="19" customWidth="1"/>
    <col min="11275" max="11275" width="12.25" style="19" customWidth="1"/>
    <col min="11276" max="11276" width="9.625" style="19" customWidth="1"/>
    <col min="11277" max="11277" width="12.625" style="19" customWidth="1"/>
    <col min="11278" max="11278" width="10.625" style="19"/>
    <col min="11279" max="11279" width="11.375" style="19" customWidth="1"/>
    <col min="11280" max="11280" width="12.125" style="19" customWidth="1"/>
    <col min="11281" max="11281" width="10.625" style="19"/>
    <col min="11282" max="11282" width="13" style="19" customWidth="1"/>
    <col min="11283" max="11283" width="10.625" style="19"/>
    <col min="11284" max="11284" width="13.25" style="19" customWidth="1"/>
    <col min="11285" max="11521" width="10.625" style="19"/>
    <col min="11522" max="11522" width="7.75" style="19" bestFit="1" customWidth="1"/>
    <col min="11523" max="11523" width="21.125" style="19" customWidth="1"/>
    <col min="11524" max="11524" width="41" style="19" customWidth="1"/>
    <col min="11525" max="11525" width="13.375" style="19" customWidth="1"/>
    <col min="11526" max="11526" width="22.5" style="19" customWidth="1"/>
    <col min="11527" max="11527" width="13.75" style="19" customWidth="1"/>
    <col min="11528" max="11528" width="11.25" style="19" customWidth="1"/>
    <col min="11529" max="11529" width="13" style="19" customWidth="1"/>
    <col min="11530" max="11530" width="10.25" style="19" customWidth="1"/>
    <col min="11531" max="11531" width="12.25" style="19" customWidth="1"/>
    <col min="11532" max="11532" width="9.625" style="19" customWidth="1"/>
    <col min="11533" max="11533" width="12.625" style="19" customWidth="1"/>
    <col min="11534" max="11534" width="10.625" style="19"/>
    <col min="11535" max="11535" width="11.375" style="19" customWidth="1"/>
    <col min="11536" max="11536" width="12.125" style="19" customWidth="1"/>
    <col min="11537" max="11537" width="10.625" style="19"/>
    <col min="11538" max="11538" width="13" style="19" customWidth="1"/>
    <col min="11539" max="11539" width="10.625" style="19"/>
    <col min="11540" max="11540" width="13.25" style="19" customWidth="1"/>
    <col min="11541" max="11777" width="10.625" style="19"/>
    <col min="11778" max="11778" width="7.75" style="19" bestFit="1" customWidth="1"/>
    <col min="11779" max="11779" width="21.125" style="19" customWidth="1"/>
    <col min="11780" max="11780" width="41" style="19" customWidth="1"/>
    <col min="11781" max="11781" width="13.375" style="19" customWidth="1"/>
    <col min="11782" max="11782" width="22.5" style="19" customWidth="1"/>
    <col min="11783" max="11783" width="13.75" style="19" customWidth="1"/>
    <col min="11784" max="11784" width="11.25" style="19" customWidth="1"/>
    <col min="11785" max="11785" width="13" style="19" customWidth="1"/>
    <col min="11786" max="11786" width="10.25" style="19" customWidth="1"/>
    <col min="11787" max="11787" width="12.25" style="19" customWidth="1"/>
    <col min="11788" max="11788" width="9.625" style="19" customWidth="1"/>
    <col min="11789" max="11789" width="12.625" style="19" customWidth="1"/>
    <col min="11790" max="11790" width="10.625" style="19"/>
    <col min="11791" max="11791" width="11.375" style="19" customWidth="1"/>
    <col min="11792" max="11792" width="12.125" style="19" customWidth="1"/>
    <col min="11793" max="11793" width="10.625" style="19"/>
    <col min="11794" max="11794" width="13" style="19" customWidth="1"/>
    <col min="11795" max="11795" width="10.625" style="19"/>
    <col min="11796" max="11796" width="13.25" style="19" customWidth="1"/>
    <col min="11797" max="12033" width="10.625" style="19"/>
    <col min="12034" max="12034" width="7.75" style="19" bestFit="1" customWidth="1"/>
    <col min="12035" max="12035" width="21.125" style="19" customWidth="1"/>
    <col min="12036" max="12036" width="41" style="19" customWidth="1"/>
    <col min="12037" max="12037" width="13.375" style="19" customWidth="1"/>
    <col min="12038" max="12038" width="22.5" style="19" customWidth="1"/>
    <col min="12039" max="12039" width="13.75" style="19" customWidth="1"/>
    <col min="12040" max="12040" width="11.25" style="19" customWidth="1"/>
    <col min="12041" max="12041" width="13" style="19" customWidth="1"/>
    <col min="12042" max="12042" width="10.25" style="19" customWidth="1"/>
    <col min="12043" max="12043" width="12.25" style="19" customWidth="1"/>
    <col min="12044" max="12044" width="9.625" style="19" customWidth="1"/>
    <col min="12045" max="12045" width="12.625" style="19" customWidth="1"/>
    <col min="12046" max="12046" width="10.625" style="19"/>
    <col min="12047" max="12047" width="11.375" style="19" customWidth="1"/>
    <col min="12048" max="12048" width="12.125" style="19" customWidth="1"/>
    <col min="12049" max="12049" width="10.625" style="19"/>
    <col min="12050" max="12050" width="13" style="19" customWidth="1"/>
    <col min="12051" max="12051" width="10.625" style="19"/>
    <col min="12052" max="12052" width="13.25" style="19" customWidth="1"/>
    <col min="12053" max="12289" width="10.625" style="19"/>
    <col min="12290" max="12290" width="7.75" style="19" bestFit="1" customWidth="1"/>
    <col min="12291" max="12291" width="21.125" style="19" customWidth="1"/>
    <col min="12292" max="12292" width="41" style="19" customWidth="1"/>
    <col min="12293" max="12293" width="13.375" style="19" customWidth="1"/>
    <col min="12294" max="12294" width="22.5" style="19" customWidth="1"/>
    <col min="12295" max="12295" width="13.75" style="19" customWidth="1"/>
    <col min="12296" max="12296" width="11.25" style="19" customWidth="1"/>
    <col min="12297" max="12297" width="13" style="19" customWidth="1"/>
    <col min="12298" max="12298" width="10.25" style="19" customWidth="1"/>
    <col min="12299" max="12299" width="12.25" style="19" customWidth="1"/>
    <col min="12300" max="12300" width="9.625" style="19" customWidth="1"/>
    <col min="12301" max="12301" width="12.625" style="19" customWidth="1"/>
    <col min="12302" max="12302" width="10.625" style="19"/>
    <col min="12303" max="12303" width="11.375" style="19" customWidth="1"/>
    <col min="12304" max="12304" width="12.125" style="19" customWidth="1"/>
    <col min="12305" max="12305" width="10.625" style="19"/>
    <col min="12306" max="12306" width="13" style="19" customWidth="1"/>
    <col min="12307" max="12307" width="10.625" style="19"/>
    <col min="12308" max="12308" width="13.25" style="19" customWidth="1"/>
    <col min="12309" max="12545" width="10.625" style="19"/>
    <col min="12546" max="12546" width="7.75" style="19" bestFit="1" customWidth="1"/>
    <col min="12547" max="12547" width="21.125" style="19" customWidth="1"/>
    <col min="12548" max="12548" width="41" style="19" customWidth="1"/>
    <col min="12549" max="12549" width="13.375" style="19" customWidth="1"/>
    <col min="12550" max="12550" width="22.5" style="19" customWidth="1"/>
    <col min="12551" max="12551" width="13.75" style="19" customWidth="1"/>
    <col min="12552" max="12552" width="11.25" style="19" customWidth="1"/>
    <col min="12553" max="12553" width="13" style="19" customWidth="1"/>
    <col min="12554" max="12554" width="10.25" style="19" customWidth="1"/>
    <col min="12555" max="12555" width="12.25" style="19" customWidth="1"/>
    <col min="12556" max="12556" width="9.625" style="19" customWidth="1"/>
    <col min="12557" max="12557" width="12.625" style="19" customWidth="1"/>
    <col min="12558" max="12558" width="10.625" style="19"/>
    <col min="12559" max="12559" width="11.375" style="19" customWidth="1"/>
    <col min="12560" max="12560" width="12.125" style="19" customWidth="1"/>
    <col min="12561" max="12561" width="10.625" style="19"/>
    <col min="12562" max="12562" width="13" style="19" customWidth="1"/>
    <col min="12563" max="12563" width="10.625" style="19"/>
    <col min="12564" max="12564" width="13.25" style="19" customWidth="1"/>
    <col min="12565" max="12801" width="10.625" style="19"/>
    <col min="12802" max="12802" width="7.75" style="19" bestFit="1" customWidth="1"/>
    <col min="12803" max="12803" width="21.125" style="19" customWidth="1"/>
    <col min="12804" max="12804" width="41" style="19" customWidth="1"/>
    <col min="12805" max="12805" width="13.375" style="19" customWidth="1"/>
    <col min="12806" max="12806" width="22.5" style="19" customWidth="1"/>
    <col min="12807" max="12807" width="13.75" style="19" customWidth="1"/>
    <col min="12808" max="12808" width="11.25" style="19" customWidth="1"/>
    <col min="12809" max="12809" width="13" style="19" customWidth="1"/>
    <col min="12810" max="12810" width="10.25" style="19" customWidth="1"/>
    <col min="12811" max="12811" width="12.25" style="19" customWidth="1"/>
    <col min="12812" max="12812" width="9.625" style="19" customWidth="1"/>
    <col min="12813" max="12813" width="12.625" style="19" customWidth="1"/>
    <col min="12814" max="12814" width="10.625" style="19"/>
    <col min="12815" max="12815" width="11.375" style="19" customWidth="1"/>
    <col min="12816" max="12816" width="12.125" style="19" customWidth="1"/>
    <col min="12817" max="12817" width="10.625" style="19"/>
    <col min="12818" max="12818" width="13" style="19" customWidth="1"/>
    <col min="12819" max="12819" width="10.625" style="19"/>
    <col min="12820" max="12820" width="13.25" style="19" customWidth="1"/>
    <col min="12821" max="13057" width="10.625" style="19"/>
    <col min="13058" max="13058" width="7.75" style="19" bestFit="1" customWidth="1"/>
    <col min="13059" max="13059" width="21.125" style="19" customWidth="1"/>
    <col min="13060" max="13060" width="41" style="19" customWidth="1"/>
    <col min="13061" max="13061" width="13.375" style="19" customWidth="1"/>
    <col min="13062" max="13062" width="22.5" style="19" customWidth="1"/>
    <col min="13063" max="13063" width="13.75" style="19" customWidth="1"/>
    <col min="13064" max="13064" width="11.25" style="19" customWidth="1"/>
    <col min="13065" max="13065" width="13" style="19" customWidth="1"/>
    <col min="13066" max="13066" width="10.25" style="19" customWidth="1"/>
    <col min="13067" max="13067" width="12.25" style="19" customWidth="1"/>
    <col min="13068" max="13068" width="9.625" style="19" customWidth="1"/>
    <col min="13069" max="13069" width="12.625" style="19" customWidth="1"/>
    <col min="13070" max="13070" width="10.625" style="19"/>
    <col min="13071" max="13071" width="11.375" style="19" customWidth="1"/>
    <col min="13072" max="13072" width="12.125" style="19" customWidth="1"/>
    <col min="13073" max="13073" width="10.625" style="19"/>
    <col min="13074" max="13074" width="13" style="19" customWidth="1"/>
    <col min="13075" max="13075" width="10.625" style="19"/>
    <col min="13076" max="13076" width="13.25" style="19" customWidth="1"/>
    <col min="13077" max="13313" width="10.625" style="19"/>
    <col min="13314" max="13314" width="7.75" style="19" bestFit="1" customWidth="1"/>
    <col min="13315" max="13315" width="21.125" style="19" customWidth="1"/>
    <col min="13316" max="13316" width="41" style="19" customWidth="1"/>
    <col min="13317" max="13317" width="13.375" style="19" customWidth="1"/>
    <col min="13318" max="13318" width="22.5" style="19" customWidth="1"/>
    <col min="13319" max="13319" width="13.75" style="19" customWidth="1"/>
    <col min="13320" max="13320" width="11.25" style="19" customWidth="1"/>
    <col min="13321" max="13321" width="13" style="19" customWidth="1"/>
    <col min="13322" max="13322" width="10.25" style="19" customWidth="1"/>
    <col min="13323" max="13323" width="12.25" style="19" customWidth="1"/>
    <col min="13324" max="13324" width="9.625" style="19" customWidth="1"/>
    <col min="13325" max="13325" width="12.625" style="19" customWidth="1"/>
    <col min="13326" max="13326" width="10.625" style="19"/>
    <col min="13327" max="13327" width="11.375" style="19" customWidth="1"/>
    <col min="13328" max="13328" width="12.125" style="19" customWidth="1"/>
    <col min="13329" max="13329" width="10.625" style="19"/>
    <col min="13330" max="13330" width="13" style="19" customWidth="1"/>
    <col min="13331" max="13331" width="10.625" style="19"/>
    <col min="13332" max="13332" width="13.25" style="19" customWidth="1"/>
    <col min="13333" max="13569" width="10.625" style="19"/>
    <col min="13570" max="13570" width="7.75" style="19" bestFit="1" customWidth="1"/>
    <col min="13571" max="13571" width="21.125" style="19" customWidth="1"/>
    <col min="13572" max="13572" width="41" style="19" customWidth="1"/>
    <col min="13573" max="13573" width="13.375" style="19" customWidth="1"/>
    <col min="13574" max="13574" width="22.5" style="19" customWidth="1"/>
    <col min="13575" max="13575" width="13.75" style="19" customWidth="1"/>
    <col min="13576" max="13576" width="11.25" style="19" customWidth="1"/>
    <col min="13577" max="13577" width="13" style="19" customWidth="1"/>
    <col min="13578" max="13578" width="10.25" style="19" customWidth="1"/>
    <col min="13579" max="13579" width="12.25" style="19" customWidth="1"/>
    <col min="13580" max="13580" width="9.625" style="19" customWidth="1"/>
    <col min="13581" max="13581" width="12.625" style="19" customWidth="1"/>
    <col min="13582" max="13582" width="10.625" style="19"/>
    <col min="13583" max="13583" width="11.375" style="19" customWidth="1"/>
    <col min="13584" max="13584" width="12.125" style="19" customWidth="1"/>
    <col min="13585" max="13585" width="10.625" style="19"/>
    <col min="13586" max="13586" width="13" style="19" customWidth="1"/>
    <col min="13587" max="13587" width="10.625" style="19"/>
    <col min="13588" max="13588" width="13.25" style="19" customWidth="1"/>
    <col min="13589" max="13825" width="10.625" style="19"/>
    <col min="13826" max="13826" width="7.75" style="19" bestFit="1" customWidth="1"/>
    <col min="13827" max="13827" width="21.125" style="19" customWidth="1"/>
    <col min="13828" max="13828" width="41" style="19" customWidth="1"/>
    <col min="13829" max="13829" width="13.375" style="19" customWidth="1"/>
    <col min="13830" max="13830" width="22.5" style="19" customWidth="1"/>
    <col min="13831" max="13831" width="13.75" style="19" customWidth="1"/>
    <col min="13832" max="13832" width="11.25" style="19" customWidth="1"/>
    <col min="13833" max="13833" width="13" style="19" customWidth="1"/>
    <col min="13834" max="13834" width="10.25" style="19" customWidth="1"/>
    <col min="13835" max="13835" width="12.25" style="19" customWidth="1"/>
    <col min="13836" max="13836" width="9.625" style="19" customWidth="1"/>
    <col min="13837" max="13837" width="12.625" style="19" customWidth="1"/>
    <col min="13838" max="13838" width="10.625" style="19"/>
    <col min="13839" max="13839" width="11.375" style="19" customWidth="1"/>
    <col min="13840" max="13840" width="12.125" style="19" customWidth="1"/>
    <col min="13841" max="13841" width="10.625" style="19"/>
    <col min="13842" max="13842" width="13" style="19" customWidth="1"/>
    <col min="13843" max="13843" width="10.625" style="19"/>
    <col min="13844" max="13844" width="13.25" style="19" customWidth="1"/>
    <col min="13845" max="14081" width="10.625" style="19"/>
    <col min="14082" max="14082" width="7.75" style="19" bestFit="1" customWidth="1"/>
    <col min="14083" max="14083" width="21.125" style="19" customWidth="1"/>
    <col min="14084" max="14084" width="41" style="19" customWidth="1"/>
    <col min="14085" max="14085" width="13.375" style="19" customWidth="1"/>
    <col min="14086" max="14086" width="22.5" style="19" customWidth="1"/>
    <col min="14087" max="14087" width="13.75" style="19" customWidth="1"/>
    <col min="14088" max="14088" width="11.25" style="19" customWidth="1"/>
    <col min="14089" max="14089" width="13" style="19" customWidth="1"/>
    <col min="14090" max="14090" width="10.25" style="19" customWidth="1"/>
    <col min="14091" max="14091" width="12.25" style="19" customWidth="1"/>
    <col min="14092" max="14092" width="9.625" style="19" customWidth="1"/>
    <col min="14093" max="14093" width="12.625" style="19" customWidth="1"/>
    <col min="14094" max="14094" width="10.625" style="19"/>
    <col min="14095" max="14095" width="11.375" style="19" customWidth="1"/>
    <col min="14096" max="14096" width="12.125" style="19" customWidth="1"/>
    <col min="14097" max="14097" width="10.625" style="19"/>
    <col min="14098" max="14098" width="13" style="19" customWidth="1"/>
    <col min="14099" max="14099" width="10.625" style="19"/>
    <col min="14100" max="14100" width="13.25" style="19" customWidth="1"/>
    <col min="14101" max="14337" width="10.625" style="19"/>
    <col min="14338" max="14338" width="7.75" style="19" bestFit="1" customWidth="1"/>
    <col min="14339" max="14339" width="21.125" style="19" customWidth="1"/>
    <col min="14340" max="14340" width="41" style="19" customWidth="1"/>
    <col min="14341" max="14341" width="13.375" style="19" customWidth="1"/>
    <col min="14342" max="14342" width="22.5" style="19" customWidth="1"/>
    <col min="14343" max="14343" width="13.75" style="19" customWidth="1"/>
    <col min="14344" max="14344" width="11.25" style="19" customWidth="1"/>
    <col min="14345" max="14345" width="13" style="19" customWidth="1"/>
    <col min="14346" max="14346" width="10.25" style="19" customWidth="1"/>
    <col min="14347" max="14347" width="12.25" style="19" customWidth="1"/>
    <col min="14348" max="14348" width="9.625" style="19" customWidth="1"/>
    <col min="14349" max="14349" width="12.625" style="19" customWidth="1"/>
    <col min="14350" max="14350" width="10.625" style="19"/>
    <col min="14351" max="14351" width="11.375" style="19" customWidth="1"/>
    <col min="14352" max="14352" width="12.125" style="19" customWidth="1"/>
    <col min="14353" max="14353" width="10.625" style="19"/>
    <col min="14354" max="14354" width="13" style="19" customWidth="1"/>
    <col min="14355" max="14355" width="10.625" style="19"/>
    <col min="14356" max="14356" width="13.25" style="19" customWidth="1"/>
    <col min="14357" max="14593" width="10.625" style="19"/>
    <col min="14594" max="14594" width="7.75" style="19" bestFit="1" customWidth="1"/>
    <col min="14595" max="14595" width="21.125" style="19" customWidth="1"/>
    <col min="14596" max="14596" width="41" style="19" customWidth="1"/>
    <col min="14597" max="14597" width="13.375" style="19" customWidth="1"/>
    <col min="14598" max="14598" width="22.5" style="19" customWidth="1"/>
    <col min="14599" max="14599" width="13.75" style="19" customWidth="1"/>
    <col min="14600" max="14600" width="11.25" style="19" customWidth="1"/>
    <col min="14601" max="14601" width="13" style="19" customWidth="1"/>
    <col min="14602" max="14602" width="10.25" style="19" customWidth="1"/>
    <col min="14603" max="14603" width="12.25" style="19" customWidth="1"/>
    <col min="14604" max="14604" width="9.625" style="19" customWidth="1"/>
    <col min="14605" max="14605" width="12.625" style="19" customWidth="1"/>
    <col min="14606" max="14606" width="10.625" style="19"/>
    <col min="14607" max="14607" width="11.375" style="19" customWidth="1"/>
    <col min="14608" max="14608" width="12.125" style="19" customWidth="1"/>
    <col min="14609" max="14609" width="10.625" style="19"/>
    <col min="14610" max="14610" width="13" style="19" customWidth="1"/>
    <col min="14611" max="14611" width="10.625" style="19"/>
    <col min="14612" max="14612" width="13.25" style="19" customWidth="1"/>
    <col min="14613" max="14849" width="10.625" style="19"/>
    <col min="14850" max="14850" width="7.75" style="19" bestFit="1" customWidth="1"/>
    <col min="14851" max="14851" width="21.125" style="19" customWidth="1"/>
    <col min="14852" max="14852" width="41" style="19" customWidth="1"/>
    <col min="14853" max="14853" width="13.375" style="19" customWidth="1"/>
    <col min="14854" max="14854" width="22.5" style="19" customWidth="1"/>
    <col min="14855" max="14855" width="13.75" style="19" customWidth="1"/>
    <col min="14856" max="14856" width="11.25" style="19" customWidth="1"/>
    <col min="14857" max="14857" width="13" style="19" customWidth="1"/>
    <col min="14858" max="14858" width="10.25" style="19" customWidth="1"/>
    <col min="14859" max="14859" width="12.25" style="19" customWidth="1"/>
    <col min="14860" max="14860" width="9.625" style="19" customWidth="1"/>
    <col min="14861" max="14861" width="12.625" style="19" customWidth="1"/>
    <col min="14862" max="14862" width="10.625" style="19"/>
    <col min="14863" max="14863" width="11.375" style="19" customWidth="1"/>
    <col min="14864" max="14864" width="12.125" style="19" customWidth="1"/>
    <col min="14865" max="14865" width="10.625" style="19"/>
    <col min="14866" max="14866" width="13" style="19" customWidth="1"/>
    <col min="14867" max="14867" width="10.625" style="19"/>
    <col min="14868" max="14868" width="13.25" style="19" customWidth="1"/>
    <col min="14869" max="15105" width="10.625" style="19"/>
    <col min="15106" max="15106" width="7.75" style="19" bestFit="1" customWidth="1"/>
    <col min="15107" max="15107" width="21.125" style="19" customWidth="1"/>
    <col min="15108" max="15108" width="41" style="19" customWidth="1"/>
    <col min="15109" max="15109" width="13.375" style="19" customWidth="1"/>
    <col min="15110" max="15110" width="22.5" style="19" customWidth="1"/>
    <col min="15111" max="15111" width="13.75" style="19" customWidth="1"/>
    <col min="15112" max="15112" width="11.25" style="19" customWidth="1"/>
    <col min="15113" max="15113" width="13" style="19" customWidth="1"/>
    <col min="15114" max="15114" width="10.25" style="19" customWidth="1"/>
    <col min="15115" max="15115" width="12.25" style="19" customWidth="1"/>
    <col min="15116" max="15116" width="9.625" style="19" customWidth="1"/>
    <col min="15117" max="15117" width="12.625" style="19" customWidth="1"/>
    <col min="15118" max="15118" width="10.625" style="19"/>
    <col min="15119" max="15119" width="11.375" style="19" customWidth="1"/>
    <col min="15120" max="15120" width="12.125" style="19" customWidth="1"/>
    <col min="15121" max="15121" width="10.625" style="19"/>
    <col min="15122" max="15122" width="13" style="19" customWidth="1"/>
    <col min="15123" max="15123" width="10.625" style="19"/>
    <col min="15124" max="15124" width="13.25" style="19" customWidth="1"/>
    <col min="15125" max="15361" width="10.625" style="19"/>
    <col min="15362" max="15362" width="7.75" style="19" bestFit="1" customWidth="1"/>
    <col min="15363" max="15363" width="21.125" style="19" customWidth="1"/>
    <col min="15364" max="15364" width="41" style="19" customWidth="1"/>
    <col min="15365" max="15365" width="13.375" style="19" customWidth="1"/>
    <col min="15366" max="15366" width="22.5" style="19" customWidth="1"/>
    <col min="15367" max="15367" width="13.75" style="19" customWidth="1"/>
    <col min="15368" max="15368" width="11.25" style="19" customWidth="1"/>
    <col min="15369" max="15369" width="13" style="19" customWidth="1"/>
    <col min="15370" max="15370" width="10.25" style="19" customWidth="1"/>
    <col min="15371" max="15371" width="12.25" style="19" customWidth="1"/>
    <col min="15372" max="15372" width="9.625" style="19" customWidth="1"/>
    <col min="15373" max="15373" width="12.625" style="19" customWidth="1"/>
    <col min="15374" max="15374" width="10.625" style="19"/>
    <col min="15375" max="15375" width="11.375" style="19" customWidth="1"/>
    <col min="15376" max="15376" width="12.125" style="19" customWidth="1"/>
    <col min="15377" max="15377" width="10.625" style="19"/>
    <col min="15378" max="15378" width="13" style="19" customWidth="1"/>
    <col min="15379" max="15379" width="10.625" style="19"/>
    <col min="15380" max="15380" width="13.25" style="19" customWidth="1"/>
    <col min="15381" max="15617" width="10.625" style="19"/>
    <col min="15618" max="15618" width="7.75" style="19" bestFit="1" customWidth="1"/>
    <col min="15619" max="15619" width="21.125" style="19" customWidth="1"/>
    <col min="15620" max="15620" width="41" style="19" customWidth="1"/>
    <col min="15621" max="15621" width="13.375" style="19" customWidth="1"/>
    <col min="15622" max="15622" width="22.5" style="19" customWidth="1"/>
    <col min="15623" max="15623" width="13.75" style="19" customWidth="1"/>
    <col min="15624" max="15624" width="11.25" style="19" customWidth="1"/>
    <col min="15625" max="15625" width="13" style="19" customWidth="1"/>
    <col min="15626" max="15626" width="10.25" style="19" customWidth="1"/>
    <col min="15627" max="15627" width="12.25" style="19" customWidth="1"/>
    <col min="15628" max="15628" width="9.625" style="19" customWidth="1"/>
    <col min="15629" max="15629" width="12.625" style="19" customWidth="1"/>
    <col min="15630" max="15630" width="10.625" style="19"/>
    <col min="15631" max="15631" width="11.375" style="19" customWidth="1"/>
    <col min="15632" max="15632" width="12.125" style="19" customWidth="1"/>
    <col min="15633" max="15633" width="10.625" style="19"/>
    <col min="15634" max="15634" width="13" style="19" customWidth="1"/>
    <col min="15635" max="15635" width="10.625" style="19"/>
    <col min="15636" max="15636" width="13.25" style="19" customWidth="1"/>
    <col min="15637" max="15873" width="10.625" style="19"/>
    <col min="15874" max="15874" width="7.75" style="19" bestFit="1" customWidth="1"/>
    <col min="15875" max="15875" width="21.125" style="19" customWidth="1"/>
    <col min="15876" max="15876" width="41" style="19" customWidth="1"/>
    <col min="15877" max="15877" width="13.375" style="19" customWidth="1"/>
    <col min="15878" max="15878" width="22.5" style="19" customWidth="1"/>
    <col min="15879" max="15879" width="13.75" style="19" customWidth="1"/>
    <col min="15880" max="15880" width="11.25" style="19" customWidth="1"/>
    <col min="15881" max="15881" width="13" style="19" customWidth="1"/>
    <col min="15882" max="15882" width="10.25" style="19" customWidth="1"/>
    <col min="15883" max="15883" width="12.25" style="19" customWidth="1"/>
    <col min="15884" max="15884" width="9.625" style="19" customWidth="1"/>
    <col min="15885" max="15885" width="12.625" style="19" customWidth="1"/>
    <col min="15886" max="15886" width="10.625" style="19"/>
    <col min="15887" max="15887" width="11.375" style="19" customWidth="1"/>
    <col min="15888" max="15888" width="12.125" style="19" customWidth="1"/>
    <col min="15889" max="15889" width="10.625" style="19"/>
    <col min="15890" max="15890" width="13" style="19" customWidth="1"/>
    <col min="15891" max="15891" width="10.625" style="19"/>
    <col min="15892" max="15892" width="13.25" style="19" customWidth="1"/>
    <col min="15893" max="16129" width="10.625" style="19"/>
    <col min="16130" max="16130" width="7.75" style="19" bestFit="1" customWidth="1"/>
    <col min="16131" max="16131" width="21.125" style="19" customWidth="1"/>
    <col min="16132" max="16132" width="41" style="19" customWidth="1"/>
    <col min="16133" max="16133" width="13.375" style="19" customWidth="1"/>
    <col min="16134" max="16134" width="22.5" style="19" customWidth="1"/>
    <col min="16135" max="16135" width="13.75" style="19" customWidth="1"/>
    <col min="16136" max="16136" width="11.25" style="19" customWidth="1"/>
    <col min="16137" max="16137" width="13" style="19" customWidth="1"/>
    <col min="16138" max="16138" width="10.25" style="19" customWidth="1"/>
    <col min="16139" max="16139" width="12.25" style="19" customWidth="1"/>
    <col min="16140" max="16140" width="9.625" style="19" customWidth="1"/>
    <col min="16141" max="16141" width="12.625" style="19" customWidth="1"/>
    <col min="16142" max="16142" width="10.625" style="19"/>
    <col min="16143" max="16143" width="11.375" style="19" customWidth="1"/>
    <col min="16144" max="16144" width="12.125" style="19" customWidth="1"/>
    <col min="16145" max="16145" width="10.625" style="19"/>
    <col min="16146" max="16146" width="13" style="19" customWidth="1"/>
    <col min="16147" max="16147" width="10.625" style="19"/>
    <col min="16148" max="16148" width="13.25" style="19" customWidth="1"/>
    <col min="16149" max="16384" width="10.625" style="19"/>
  </cols>
  <sheetData>
    <row r="1" spans="2:9" ht="23.25" customHeight="1"/>
    <row r="2" spans="2:9" s="239" customFormat="1" ht="23.25" customHeight="1">
      <c r="B2" s="627" t="s">
        <v>0</v>
      </c>
      <c r="C2" s="627"/>
      <c r="D2" s="627"/>
      <c r="E2" s="627"/>
      <c r="F2" s="627"/>
      <c r="G2" s="627"/>
    </row>
    <row r="3" spans="2:9" s="239" customFormat="1" ht="23.25" customHeight="1">
      <c r="B3" s="627" t="s">
        <v>1</v>
      </c>
      <c r="C3" s="627"/>
      <c r="D3" s="627"/>
      <c r="E3" s="627"/>
      <c r="F3" s="627"/>
      <c r="G3" s="627"/>
      <c r="H3" s="520"/>
      <c r="I3" s="520"/>
    </row>
    <row r="4" spans="2:9" s="239" customFormat="1" ht="21.75" customHeight="1" thickBot="1">
      <c r="B4" s="627" t="s">
        <v>597</v>
      </c>
      <c r="C4" s="627"/>
      <c r="D4" s="627"/>
      <c r="E4" s="627"/>
      <c r="F4" s="627"/>
      <c r="G4" s="627"/>
    </row>
    <row r="5" spans="2:9" s="239" customFormat="1" ht="23.25" customHeight="1" thickBot="1">
      <c r="B5" s="831" t="s">
        <v>554</v>
      </c>
      <c r="C5" s="832"/>
      <c r="D5" s="832"/>
      <c r="E5" s="832"/>
      <c r="F5" s="832"/>
      <c r="G5" s="833"/>
    </row>
    <row r="6" spans="2:9" s="239" customFormat="1" ht="23.25" customHeight="1">
      <c r="B6" s="521" t="s">
        <v>598</v>
      </c>
      <c r="C6" s="443" t="s">
        <v>599</v>
      </c>
      <c r="D6" s="443" t="s">
        <v>600</v>
      </c>
      <c r="E6" s="443" t="s">
        <v>601</v>
      </c>
      <c r="F6" s="443" t="s">
        <v>602</v>
      </c>
      <c r="G6" s="444" t="s">
        <v>603</v>
      </c>
    </row>
    <row r="7" spans="2:9" s="239" customFormat="1" ht="49.5">
      <c r="B7" s="522" t="s">
        <v>294</v>
      </c>
      <c r="C7" s="523" t="s">
        <v>604</v>
      </c>
      <c r="D7" s="522" t="s">
        <v>605</v>
      </c>
      <c r="E7" s="524">
        <v>2022</v>
      </c>
      <c r="F7" s="525" t="s">
        <v>606</v>
      </c>
      <c r="G7" s="526" t="s">
        <v>607</v>
      </c>
    </row>
    <row r="8" spans="2:9" s="239" customFormat="1" ht="99">
      <c r="B8" s="522" t="s">
        <v>294</v>
      </c>
      <c r="C8" s="523" t="s">
        <v>608</v>
      </c>
      <c r="D8" s="522" t="s">
        <v>605</v>
      </c>
      <c r="E8" s="524">
        <v>2017</v>
      </c>
      <c r="F8" s="525" t="s">
        <v>609</v>
      </c>
      <c r="G8" s="527" t="s">
        <v>610</v>
      </c>
    </row>
    <row r="9" spans="2:9" s="239" customFormat="1" ht="82.5">
      <c r="B9" s="522" t="s">
        <v>294</v>
      </c>
      <c r="C9" s="523" t="s">
        <v>611</v>
      </c>
      <c r="D9" s="522" t="s">
        <v>605</v>
      </c>
      <c r="E9" s="525">
        <v>2018</v>
      </c>
      <c r="F9" s="525" t="s">
        <v>606</v>
      </c>
      <c r="G9" s="526" t="s">
        <v>612</v>
      </c>
    </row>
    <row r="10" spans="2:9" s="239" customFormat="1" ht="60">
      <c r="B10" s="522" t="s">
        <v>296</v>
      </c>
      <c r="C10" s="523" t="s">
        <v>613</v>
      </c>
      <c r="D10" s="522" t="s">
        <v>605</v>
      </c>
      <c r="E10" s="524">
        <v>2020</v>
      </c>
      <c r="F10" s="525" t="s">
        <v>614</v>
      </c>
      <c r="G10" s="526" t="s">
        <v>615</v>
      </c>
    </row>
    <row r="11" spans="2:9" s="239" customFormat="1" ht="45">
      <c r="B11" s="522" t="s">
        <v>294</v>
      </c>
      <c r="C11" s="523" t="s">
        <v>616</v>
      </c>
      <c r="D11" s="522" t="s">
        <v>605</v>
      </c>
      <c r="E11" s="524">
        <v>2019</v>
      </c>
      <c r="F11" s="525" t="s">
        <v>606</v>
      </c>
      <c r="G11" s="526" t="s">
        <v>617</v>
      </c>
    </row>
    <row r="12" spans="2:9" s="239" customFormat="1" ht="75">
      <c r="B12" s="522" t="s">
        <v>294</v>
      </c>
      <c r="C12" s="523" t="s">
        <v>412</v>
      </c>
      <c r="D12" s="522" t="s">
        <v>605</v>
      </c>
      <c r="E12" s="525">
        <v>2018</v>
      </c>
      <c r="F12" s="525" t="s">
        <v>606</v>
      </c>
      <c r="G12" s="526" t="s">
        <v>618</v>
      </c>
    </row>
    <row r="13" spans="2:9" s="239" customFormat="1" ht="75">
      <c r="B13" s="522" t="s">
        <v>294</v>
      </c>
      <c r="C13" s="523" t="s">
        <v>619</v>
      </c>
      <c r="D13" s="522" t="s">
        <v>605</v>
      </c>
      <c r="E13" s="525">
        <v>2019</v>
      </c>
      <c r="F13" s="525" t="s">
        <v>606</v>
      </c>
      <c r="G13" s="526" t="s">
        <v>620</v>
      </c>
    </row>
    <row r="14" spans="2:9" s="239" customFormat="1" ht="75">
      <c r="B14" s="522" t="s">
        <v>296</v>
      </c>
      <c r="C14" s="523" t="s">
        <v>621</v>
      </c>
      <c r="D14" s="522" t="s">
        <v>605</v>
      </c>
      <c r="E14" s="524">
        <v>2021</v>
      </c>
      <c r="F14" s="525" t="s">
        <v>614</v>
      </c>
      <c r="G14" s="526" t="s">
        <v>622</v>
      </c>
    </row>
    <row r="15" spans="2:9" s="239" customFormat="1" ht="60">
      <c r="B15" s="522" t="s">
        <v>294</v>
      </c>
      <c r="C15" s="523" t="s">
        <v>623</v>
      </c>
      <c r="D15" s="522" t="s">
        <v>605</v>
      </c>
      <c r="E15" s="524">
        <v>2021</v>
      </c>
      <c r="F15" s="525" t="s">
        <v>609</v>
      </c>
      <c r="G15" s="526" t="s">
        <v>624</v>
      </c>
    </row>
    <row r="16" spans="2:9" s="239" customFormat="1" ht="45">
      <c r="B16" s="522" t="s">
        <v>294</v>
      </c>
      <c r="C16" s="523" t="s">
        <v>625</v>
      </c>
      <c r="D16" s="522" t="s">
        <v>605</v>
      </c>
      <c r="E16" s="524">
        <v>2022</v>
      </c>
      <c r="F16" s="525" t="s">
        <v>626</v>
      </c>
      <c r="G16" s="526" t="s">
        <v>627</v>
      </c>
    </row>
    <row r="17" spans="2:7" s="239" customFormat="1" ht="75">
      <c r="B17" s="522" t="s">
        <v>294</v>
      </c>
      <c r="C17" s="523" t="s">
        <v>628</v>
      </c>
      <c r="D17" s="522" t="s">
        <v>605</v>
      </c>
      <c r="E17" s="525">
        <v>2020</v>
      </c>
      <c r="F17" s="525" t="s">
        <v>606</v>
      </c>
      <c r="G17" s="526" t="s">
        <v>629</v>
      </c>
    </row>
    <row r="18" spans="2:7" s="239" customFormat="1" ht="60">
      <c r="B18" s="522" t="s">
        <v>294</v>
      </c>
      <c r="C18" s="523" t="s">
        <v>489</v>
      </c>
      <c r="D18" s="522" t="s">
        <v>605</v>
      </c>
      <c r="E18" s="524">
        <v>2021</v>
      </c>
      <c r="F18" s="525" t="s">
        <v>626</v>
      </c>
      <c r="G18" s="526" t="s">
        <v>630</v>
      </c>
    </row>
    <row r="19" spans="2:7" s="239" customFormat="1" ht="49.5">
      <c r="B19" s="522" t="s">
        <v>294</v>
      </c>
      <c r="C19" s="523" t="s">
        <v>631</v>
      </c>
      <c r="D19" s="522" t="s">
        <v>605</v>
      </c>
      <c r="E19" s="524">
        <v>2022</v>
      </c>
      <c r="F19" s="525" t="s">
        <v>626</v>
      </c>
      <c r="G19" s="526" t="s">
        <v>632</v>
      </c>
    </row>
    <row r="20" spans="2:7" s="239" customFormat="1" ht="66">
      <c r="B20" s="522" t="s">
        <v>294</v>
      </c>
      <c r="C20" s="523" t="s">
        <v>633</v>
      </c>
      <c r="D20" s="522" t="s">
        <v>605</v>
      </c>
      <c r="E20" s="524">
        <v>2020</v>
      </c>
      <c r="F20" s="525" t="s">
        <v>626</v>
      </c>
      <c r="G20" s="526" t="s">
        <v>634</v>
      </c>
    </row>
    <row r="21" spans="2:7" s="239" customFormat="1" ht="45">
      <c r="B21" s="522" t="s">
        <v>296</v>
      </c>
      <c r="C21" s="523" t="s">
        <v>635</v>
      </c>
      <c r="D21" s="522" t="s">
        <v>605</v>
      </c>
      <c r="E21" s="525">
        <v>2020</v>
      </c>
      <c r="F21" s="525" t="s">
        <v>614</v>
      </c>
      <c r="G21" s="526" t="s">
        <v>636</v>
      </c>
    </row>
    <row r="22" spans="2:7" s="239" customFormat="1" ht="60">
      <c r="B22" s="522" t="s">
        <v>296</v>
      </c>
      <c r="C22" s="523" t="s">
        <v>637</v>
      </c>
      <c r="D22" s="522" t="s">
        <v>605</v>
      </c>
      <c r="E22" s="524">
        <v>2019</v>
      </c>
      <c r="F22" s="525" t="s">
        <v>606</v>
      </c>
      <c r="G22" s="526" t="s">
        <v>638</v>
      </c>
    </row>
    <row r="23" spans="2:7" s="239" customFormat="1" ht="90">
      <c r="B23" s="522" t="s">
        <v>294</v>
      </c>
      <c r="C23" s="523" t="s">
        <v>639</v>
      </c>
      <c r="D23" s="522" t="s">
        <v>605</v>
      </c>
      <c r="E23" s="524">
        <v>2022</v>
      </c>
      <c r="F23" s="525" t="s">
        <v>626</v>
      </c>
      <c r="G23" s="526" t="s">
        <v>640</v>
      </c>
    </row>
    <row r="24" spans="2:7" s="239" customFormat="1" ht="60">
      <c r="B24" s="522" t="s">
        <v>296</v>
      </c>
      <c r="C24" s="523" t="s">
        <v>641</v>
      </c>
      <c r="D24" s="522" t="s">
        <v>605</v>
      </c>
      <c r="E24" s="524">
        <v>2021</v>
      </c>
      <c r="F24" s="525" t="s">
        <v>626</v>
      </c>
      <c r="G24" s="526" t="s">
        <v>472</v>
      </c>
    </row>
    <row r="25" spans="2:7" s="239" customFormat="1" ht="75">
      <c r="B25" s="522" t="s">
        <v>294</v>
      </c>
      <c r="C25" s="523" t="s">
        <v>455</v>
      </c>
      <c r="D25" s="522" t="s">
        <v>605</v>
      </c>
      <c r="E25" s="524">
        <v>2021</v>
      </c>
      <c r="F25" s="525" t="s">
        <v>606</v>
      </c>
      <c r="G25" s="526" t="s">
        <v>642</v>
      </c>
    </row>
    <row r="26" spans="2:7" s="239" customFormat="1" ht="45">
      <c r="B26" s="522" t="s">
        <v>296</v>
      </c>
      <c r="C26" s="523" t="s">
        <v>643</v>
      </c>
      <c r="D26" s="522" t="s">
        <v>605</v>
      </c>
      <c r="E26" s="525">
        <v>2019</v>
      </c>
      <c r="F26" s="525" t="s">
        <v>644</v>
      </c>
      <c r="G26" s="526" t="s">
        <v>645</v>
      </c>
    </row>
    <row r="27" spans="2:7" s="239" customFormat="1" ht="75">
      <c r="B27" s="522" t="s">
        <v>294</v>
      </c>
      <c r="C27" s="523" t="s">
        <v>475</v>
      </c>
      <c r="D27" s="522" t="s">
        <v>605</v>
      </c>
      <c r="E27" s="524">
        <v>2022</v>
      </c>
      <c r="F27" s="525" t="s">
        <v>626</v>
      </c>
      <c r="G27" s="526" t="s">
        <v>646</v>
      </c>
    </row>
    <row r="28" spans="2:7" s="239" customFormat="1" ht="75">
      <c r="B28" s="522" t="s">
        <v>294</v>
      </c>
      <c r="C28" s="523" t="s">
        <v>647</v>
      </c>
      <c r="D28" s="522" t="s">
        <v>605</v>
      </c>
      <c r="E28" s="524">
        <v>2021</v>
      </c>
      <c r="F28" s="525" t="s">
        <v>626</v>
      </c>
      <c r="G28" s="526" t="s">
        <v>648</v>
      </c>
    </row>
    <row r="29" spans="2:7" s="239" customFormat="1" ht="75">
      <c r="B29" s="522" t="s">
        <v>294</v>
      </c>
      <c r="C29" s="523" t="s">
        <v>649</v>
      </c>
      <c r="D29" s="522" t="s">
        <v>605</v>
      </c>
      <c r="E29" s="524">
        <v>2021</v>
      </c>
      <c r="F29" s="525" t="s">
        <v>626</v>
      </c>
      <c r="G29" s="526" t="s">
        <v>650</v>
      </c>
    </row>
    <row r="30" spans="2:7" s="239" customFormat="1" ht="75">
      <c r="B30" s="522" t="s">
        <v>294</v>
      </c>
      <c r="C30" s="523" t="s">
        <v>651</v>
      </c>
      <c r="D30" s="522" t="s">
        <v>605</v>
      </c>
      <c r="E30" s="524">
        <v>2020</v>
      </c>
      <c r="F30" s="525" t="s">
        <v>606</v>
      </c>
      <c r="G30" s="526" t="s">
        <v>652</v>
      </c>
    </row>
    <row r="31" spans="2:7" s="239" customFormat="1" ht="90">
      <c r="B31" s="522" t="s">
        <v>294</v>
      </c>
      <c r="C31" s="523" t="s">
        <v>653</v>
      </c>
      <c r="D31" s="522" t="s">
        <v>605</v>
      </c>
      <c r="E31" s="524">
        <v>2021</v>
      </c>
      <c r="F31" s="525" t="s">
        <v>626</v>
      </c>
      <c r="G31" s="526" t="s">
        <v>654</v>
      </c>
    </row>
    <row r="32" spans="2:7" s="239" customFormat="1" ht="105">
      <c r="B32" s="522" t="s">
        <v>294</v>
      </c>
      <c r="C32" s="523" t="s">
        <v>655</v>
      </c>
      <c r="D32" s="522" t="s">
        <v>605</v>
      </c>
      <c r="E32" s="528">
        <v>2022</v>
      </c>
      <c r="F32" s="525" t="s">
        <v>626</v>
      </c>
      <c r="G32" s="526" t="s">
        <v>656</v>
      </c>
    </row>
    <row r="33" spans="2:7" s="239" customFormat="1" ht="45">
      <c r="B33" s="522" t="s">
        <v>294</v>
      </c>
      <c r="C33" s="523" t="s">
        <v>657</v>
      </c>
      <c r="D33" s="522" t="s">
        <v>605</v>
      </c>
      <c r="E33" s="524">
        <v>2019</v>
      </c>
      <c r="F33" s="525" t="s">
        <v>606</v>
      </c>
      <c r="G33" s="526" t="s">
        <v>658</v>
      </c>
    </row>
    <row r="34" spans="2:7" s="239" customFormat="1" ht="60">
      <c r="B34" s="522" t="s">
        <v>296</v>
      </c>
      <c r="C34" s="523" t="s">
        <v>659</v>
      </c>
      <c r="D34" s="522" t="s">
        <v>605</v>
      </c>
      <c r="E34" s="525">
        <v>2021</v>
      </c>
      <c r="F34" s="525" t="s">
        <v>614</v>
      </c>
      <c r="G34" s="526" t="s">
        <v>660</v>
      </c>
    </row>
    <row r="35" spans="2:7" s="239" customFormat="1" ht="66">
      <c r="B35" s="522" t="s">
        <v>294</v>
      </c>
      <c r="C35" s="523" t="s">
        <v>661</v>
      </c>
      <c r="D35" s="522" t="s">
        <v>605</v>
      </c>
      <c r="E35" s="525">
        <v>2018</v>
      </c>
      <c r="F35" s="525" t="s">
        <v>626</v>
      </c>
      <c r="G35" s="526" t="s">
        <v>662</v>
      </c>
    </row>
    <row r="36" spans="2:7" s="239" customFormat="1" ht="60">
      <c r="B36" s="522" t="s">
        <v>294</v>
      </c>
      <c r="C36" s="523" t="s">
        <v>663</v>
      </c>
      <c r="D36" s="522" t="s">
        <v>605</v>
      </c>
      <c r="E36" s="524">
        <v>2022</v>
      </c>
      <c r="F36" s="525" t="s">
        <v>626</v>
      </c>
      <c r="G36" s="526" t="s">
        <v>664</v>
      </c>
    </row>
    <row r="37" spans="2:7" s="239" customFormat="1" ht="75">
      <c r="B37" s="522" t="s">
        <v>296</v>
      </c>
      <c r="C37" s="523" t="s">
        <v>665</v>
      </c>
      <c r="D37" s="522" t="s">
        <v>605</v>
      </c>
      <c r="E37" s="525">
        <v>2020</v>
      </c>
      <c r="F37" s="525" t="s">
        <v>614</v>
      </c>
      <c r="G37" s="526" t="s">
        <v>666</v>
      </c>
    </row>
    <row r="38" spans="2:7" s="239" customFormat="1" ht="120">
      <c r="B38" s="522" t="s">
        <v>296</v>
      </c>
      <c r="C38" s="523" t="s">
        <v>667</v>
      </c>
      <c r="D38" s="522" t="s">
        <v>605</v>
      </c>
      <c r="E38" s="524">
        <v>2022</v>
      </c>
      <c r="F38" s="525" t="s">
        <v>606</v>
      </c>
      <c r="G38" s="526" t="s">
        <v>668</v>
      </c>
    </row>
    <row r="39" spans="2:7" s="239" customFormat="1" ht="49.5">
      <c r="B39" s="522" t="s">
        <v>296</v>
      </c>
      <c r="C39" s="523" t="s">
        <v>669</v>
      </c>
      <c r="D39" s="522" t="s">
        <v>605</v>
      </c>
      <c r="E39" s="524">
        <v>2022</v>
      </c>
      <c r="F39" s="525" t="s">
        <v>614</v>
      </c>
      <c r="G39" s="526" t="s">
        <v>670</v>
      </c>
    </row>
    <row r="40" spans="2:7" s="239" customFormat="1" ht="75">
      <c r="B40" s="522" t="s">
        <v>294</v>
      </c>
      <c r="C40" s="523" t="s">
        <v>671</v>
      </c>
      <c r="D40" s="522" t="s">
        <v>605</v>
      </c>
      <c r="E40" s="524">
        <v>2020</v>
      </c>
      <c r="F40" s="525" t="s">
        <v>672</v>
      </c>
      <c r="G40" s="526" t="s">
        <v>673</v>
      </c>
    </row>
    <row r="41" spans="2:7" s="239" customFormat="1" ht="75">
      <c r="B41" s="522" t="s">
        <v>296</v>
      </c>
      <c r="C41" s="523" t="s">
        <v>674</v>
      </c>
      <c r="D41" s="522" t="s">
        <v>605</v>
      </c>
      <c r="E41" s="524">
        <v>2019</v>
      </c>
      <c r="F41" s="525" t="s">
        <v>606</v>
      </c>
      <c r="G41" s="526" t="s">
        <v>675</v>
      </c>
    </row>
    <row r="42" spans="2:7" s="239" customFormat="1" ht="75">
      <c r="B42" s="522" t="s">
        <v>294</v>
      </c>
      <c r="C42" s="523" t="s">
        <v>676</v>
      </c>
      <c r="D42" s="522" t="s">
        <v>605</v>
      </c>
      <c r="E42" s="525">
        <v>2018</v>
      </c>
      <c r="F42" s="525" t="s">
        <v>606</v>
      </c>
      <c r="G42" s="526" t="s">
        <v>677</v>
      </c>
    </row>
    <row r="43" spans="2:7" s="239" customFormat="1" ht="60">
      <c r="B43" s="522" t="s">
        <v>294</v>
      </c>
      <c r="C43" s="523" t="s">
        <v>678</v>
      </c>
      <c r="D43" s="522" t="s">
        <v>605</v>
      </c>
      <c r="E43" s="524">
        <v>2021</v>
      </c>
      <c r="F43" s="525" t="s">
        <v>626</v>
      </c>
      <c r="G43" s="526" t="s">
        <v>679</v>
      </c>
    </row>
    <row r="44" spans="2:7" s="239" customFormat="1" ht="75">
      <c r="B44" s="522" t="s">
        <v>294</v>
      </c>
      <c r="C44" s="523" t="s">
        <v>680</v>
      </c>
      <c r="D44" s="522" t="s">
        <v>605</v>
      </c>
      <c r="E44" s="525">
        <v>2020</v>
      </c>
      <c r="F44" s="525" t="s">
        <v>626</v>
      </c>
      <c r="G44" s="526" t="s">
        <v>681</v>
      </c>
    </row>
    <row r="45" spans="2:7" s="239" customFormat="1" ht="105">
      <c r="B45" s="522" t="s">
        <v>296</v>
      </c>
      <c r="C45" s="523" t="s">
        <v>682</v>
      </c>
      <c r="D45" s="522" t="s">
        <v>605</v>
      </c>
      <c r="E45" s="525">
        <v>2018</v>
      </c>
      <c r="F45" s="525" t="s">
        <v>614</v>
      </c>
      <c r="G45" s="526" t="s">
        <v>683</v>
      </c>
    </row>
    <row r="46" spans="2:7" s="239" customFormat="1" ht="75">
      <c r="B46" s="522" t="s">
        <v>294</v>
      </c>
      <c r="C46" s="523" t="s">
        <v>684</v>
      </c>
      <c r="D46" s="522" t="s">
        <v>605</v>
      </c>
      <c r="E46" s="524">
        <v>2019</v>
      </c>
      <c r="F46" s="525" t="s">
        <v>606</v>
      </c>
      <c r="G46" s="526" t="s">
        <v>685</v>
      </c>
    </row>
    <row r="47" spans="2:7" s="239" customFormat="1" ht="75">
      <c r="B47" s="522" t="s">
        <v>296</v>
      </c>
      <c r="C47" s="523" t="s">
        <v>686</v>
      </c>
      <c r="D47" s="522" t="s">
        <v>605</v>
      </c>
      <c r="E47" s="524">
        <v>2019</v>
      </c>
      <c r="F47" s="525" t="s">
        <v>626</v>
      </c>
      <c r="G47" s="526" t="s">
        <v>687</v>
      </c>
    </row>
    <row r="48" spans="2:7" s="239" customFormat="1" ht="90">
      <c r="B48" s="522" t="s">
        <v>294</v>
      </c>
      <c r="C48" s="523" t="s">
        <v>528</v>
      </c>
      <c r="D48" s="522" t="s">
        <v>605</v>
      </c>
      <c r="E48" s="524">
        <v>2022</v>
      </c>
      <c r="F48" s="525" t="s">
        <v>626</v>
      </c>
      <c r="G48" s="526" t="s">
        <v>688</v>
      </c>
    </row>
    <row r="49" spans="2:7" s="239" customFormat="1" ht="60">
      <c r="B49" s="522" t="s">
        <v>294</v>
      </c>
      <c r="C49" s="523" t="s">
        <v>689</v>
      </c>
      <c r="D49" s="522" t="s">
        <v>605</v>
      </c>
      <c r="E49" s="524">
        <v>2019</v>
      </c>
      <c r="F49" s="525" t="s">
        <v>626</v>
      </c>
      <c r="G49" s="526" t="s">
        <v>690</v>
      </c>
    </row>
    <row r="50" spans="2:7" s="239" customFormat="1" ht="99">
      <c r="B50" s="522" t="s">
        <v>294</v>
      </c>
      <c r="C50" s="523" t="s">
        <v>691</v>
      </c>
      <c r="D50" s="522" t="s">
        <v>605</v>
      </c>
      <c r="E50" s="525">
        <v>2022</v>
      </c>
      <c r="F50" s="525" t="s">
        <v>606</v>
      </c>
      <c r="G50" s="526" t="s">
        <v>692</v>
      </c>
    </row>
    <row r="51" spans="2:7" s="239" customFormat="1" ht="45">
      <c r="B51" s="522" t="s">
        <v>296</v>
      </c>
      <c r="C51" s="523" t="s">
        <v>693</v>
      </c>
      <c r="D51" s="522" t="s">
        <v>605</v>
      </c>
      <c r="E51" s="524">
        <v>2019</v>
      </c>
      <c r="F51" s="525" t="s">
        <v>614</v>
      </c>
      <c r="G51" s="526" t="s">
        <v>694</v>
      </c>
    </row>
    <row r="52" spans="2:7" s="239" customFormat="1" ht="60">
      <c r="B52" s="522" t="s">
        <v>294</v>
      </c>
      <c r="C52" s="523" t="s">
        <v>695</v>
      </c>
      <c r="D52" s="522" t="s">
        <v>605</v>
      </c>
      <c r="E52" s="525">
        <v>2022</v>
      </c>
      <c r="F52" s="525" t="s">
        <v>626</v>
      </c>
      <c r="G52" s="527" t="s">
        <v>696</v>
      </c>
    </row>
    <row r="53" spans="2:7" s="239" customFormat="1" ht="90">
      <c r="B53" s="522" t="s">
        <v>296</v>
      </c>
      <c r="C53" s="523" t="s">
        <v>697</v>
      </c>
      <c r="D53" s="522" t="s">
        <v>605</v>
      </c>
      <c r="E53" s="524">
        <v>2020</v>
      </c>
      <c r="F53" s="525" t="s">
        <v>614</v>
      </c>
      <c r="G53" s="526" t="s">
        <v>698</v>
      </c>
    </row>
    <row r="54" spans="2:7" s="239" customFormat="1" ht="75">
      <c r="B54" s="522" t="s">
        <v>294</v>
      </c>
      <c r="C54" s="523" t="s">
        <v>699</v>
      </c>
      <c r="D54" s="522" t="s">
        <v>605</v>
      </c>
      <c r="E54" s="524">
        <v>2021</v>
      </c>
      <c r="F54" s="525" t="s">
        <v>626</v>
      </c>
      <c r="G54" s="526" t="s">
        <v>700</v>
      </c>
    </row>
    <row r="55" spans="2:7" s="239" customFormat="1" ht="60">
      <c r="B55" s="522" t="s">
        <v>294</v>
      </c>
      <c r="C55" s="523" t="s">
        <v>701</v>
      </c>
      <c r="D55" s="522" t="s">
        <v>605</v>
      </c>
      <c r="E55" s="525">
        <v>2021</v>
      </c>
      <c r="F55" s="525" t="s">
        <v>626</v>
      </c>
      <c r="G55" s="526" t="s">
        <v>702</v>
      </c>
    </row>
    <row r="56" spans="2:7" s="239" customFormat="1" ht="45">
      <c r="B56" s="522" t="s">
        <v>296</v>
      </c>
      <c r="C56" s="523" t="s">
        <v>703</v>
      </c>
      <c r="D56" s="522" t="s">
        <v>605</v>
      </c>
      <c r="E56" s="525">
        <v>2017</v>
      </c>
      <c r="F56" s="525" t="s">
        <v>606</v>
      </c>
      <c r="G56" s="526" t="s">
        <v>704</v>
      </c>
    </row>
    <row r="57" spans="2:7" s="239" customFormat="1" ht="75">
      <c r="B57" s="522" t="s">
        <v>296</v>
      </c>
      <c r="C57" s="523" t="s">
        <v>530</v>
      </c>
      <c r="D57" s="522" t="s">
        <v>605</v>
      </c>
      <c r="E57" s="524">
        <v>2022</v>
      </c>
      <c r="F57" s="525" t="s">
        <v>626</v>
      </c>
      <c r="G57" s="526" t="s">
        <v>705</v>
      </c>
    </row>
    <row r="58" spans="2:7" s="239" customFormat="1" ht="45">
      <c r="B58" s="522" t="s">
        <v>296</v>
      </c>
      <c r="C58" s="523" t="s">
        <v>706</v>
      </c>
      <c r="D58" s="522" t="s">
        <v>605</v>
      </c>
      <c r="E58" s="524">
        <v>2020</v>
      </c>
      <c r="F58" s="525" t="s">
        <v>614</v>
      </c>
      <c r="G58" s="526" t="s">
        <v>707</v>
      </c>
    </row>
    <row r="59" spans="2:7" s="239" customFormat="1" ht="75">
      <c r="B59" s="522" t="s">
        <v>296</v>
      </c>
      <c r="C59" s="523" t="s">
        <v>708</v>
      </c>
      <c r="D59" s="522" t="s">
        <v>605</v>
      </c>
      <c r="E59" s="525">
        <v>2017</v>
      </c>
      <c r="F59" s="525" t="s">
        <v>626</v>
      </c>
      <c r="G59" s="526" t="s">
        <v>709</v>
      </c>
    </row>
    <row r="60" spans="2:7" s="239" customFormat="1" ht="75">
      <c r="B60" s="522" t="s">
        <v>294</v>
      </c>
      <c r="C60" s="523" t="s">
        <v>710</v>
      </c>
      <c r="D60" s="522" t="s">
        <v>605</v>
      </c>
      <c r="E60" s="524">
        <v>2022</v>
      </c>
      <c r="F60" s="525" t="s">
        <v>606</v>
      </c>
      <c r="G60" s="526" t="s">
        <v>711</v>
      </c>
    </row>
    <row r="61" spans="2:7" s="239" customFormat="1" ht="60">
      <c r="B61" s="522" t="s">
        <v>294</v>
      </c>
      <c r="C61" s="523" t="s">
        <v>712</v>
      </c>
      <c r="D61" s="522" t="s">
        <v>605</v>
      </c>
      <c r="E61" s="525">
        <v>2022</v>
      </c>
      <c r="F61" s="525" t="s">
        <v>626</v>
      </c>
      <c r="G61" s="526" t="s">
        <v>713</v>
      </c>
    </row>
    <row r="62" spans="2:7" s="239" customFormat="1" ht="60">
      <c r="B62" s="522" t="s">
        <v>294</v>
      </c>
      <c r="C62" s="523" t="s">
        <v>714</v>
      </c>
      <c r="D62" s="522" t="s">
        <v>605</v>
      </c>
      <c r="E62" s="525">
        <v>2022</v>
      </c>
      <c r="F62" s="525" t="s">
        <v>626</v>
      </c>
      <c r="G62" s="527" t="s">
        <v>715</v>
      </c>
    </row>
    <row r="63" spans="2:7" s="239" customFormat="1" ht="45">
      <c r="B63" s="522" t="s">
        <v>296</v>
      </c>
      <c r="C63" s="523" t="s">
        <v>716</v>
      </c>
      <c r="D63" s="522" t="s">
        <v>605</v>
      </c>
      <c r="E63" s="525">
        <v>2021</v>
      </c>
      <c r="F63" s="525" t="s">
        <v>614</v>
      </c>
      <c r="G63" s="526" t="s">
        <v>717</v>
      </c>
    </row>
    <row r="64" spans="2:7" s="239" customFormat="1" ht="75">
      <c r="B64" s="522" t="s">
        <v>294</v>
      </c>
      <c r="C64" s="523" t="s">
        <v>718</v>
      </c>
      <c r="D64" s="522" t="s">
        <v>605</v>
      </c>
      <c r="E64" s="524">
        <v>2022</v>
      </c>
      <c r="F64" s="525" t="s">
        <v>626</v>
      </c>
      <c r="G64" s="526" t="s">
        <v>719</v>
      </c>
    </row>
    <row r="65" spans="2:11" s="239" customFormat="1" ht="60">
      <c r="B65" s="522" t="s">
        <v>294</v>
      </c>
      <c r="C65" s="523" t="s">
        <v>720</v>
      </c>
      <c r="D65" s="522" t="s">
        <v>605</v>
      </c>
      <c r="E65" s="524">
        <v>2021</v>
      </c>
      <c r="F65" s="525" t="s">
        <v>626</v>
      </c>
      <c r="G65" s="526" t="s">
        <v>721</v>
      </c>
    </row>
    <row r="66" spans="2:11" s="239" customFormat="1" ht="60">
      <c r="B66" s="522" t="s">
        <v>294</v>
      </c>
      <c r="C66" s="523" t="s">
        <v>459</v>
      </c>
      <c r="D66" s="522" t="s">
        <v>605</v>
      </c>
      <c r="E66" s="524">
        <v>2019</v>
      </c>
      <c r="F66" s="525" t="s">
        <v>606</v>
      </c>
      <c r="G66" s="526" t="s">
        <v>722</v>
      </c>
    </row>
    <row r="67" spans="2:11" s="239" customFormat="1" ht="60">
      <c r="B67" s="522" t="s">
        <v>294</v>
      </c>
      <c r="C67" s="523" t="s">
        <v>723</v>
      </c>
      <c r="D67" s="522" t="s">
        <v>605</v>
      </c>
      <c r="E67" s="524">
        <v>2021</v>
      </c>
      <c r="F67" s="525" t="s">
        <v>626</v>
      </c>
      <c r="G67" s="526" t="s">
        <v>724</v>
      </c>
    </row>
    <row r="68" spans="2:11" s="239" customFormat="1" ht="60">
      <c r="B68" s="522" t="s">
        <v>294</v>
      </c>
      <c r="C68" s="523" t="s">
        <v>725</v>
      </c>
      <c r="D68" s="522" t="s">
        <v>605</v>
      </c>
      <c r="E68" s="524">
        <v>2022</v>
      </c>
      <c r="F68" s="525" t="s">
        <v>626</v>
      </c>
      <c r="G68" s="526" t="s">
        <v>726</v>
      </c>
    </row>
    <row r="69" spans="2:11" s="239" customFormat="1" ht="60">
      <c r="B69" s="522" t="s">
        <v>296</v>
      </c>
      <c r="C69" s="523" t="s">
        <v>473</v>
      </c>
      <c r="D69" s="522" t="s">
        <v>605</v>
      </c>
      <c r="E69" s="524">
        <v>2021</v>
      </c>
      <c r="F69" s="525" t="s">
        <v>626</v>
      </c>
      <c r="G69" s="526" t="s">
        <v>474</v>
      </c>
    </row>
    <row r="70" spans="2:11" s="239" customFormat="1" ht="60">
      <c r="B70" s="522" t="s">
        <v>294</v>
      </c>
      <c r="C70" s="523" t="s">
        <v>469</v>
      </c>
      <c r="D70" s="522" t="s">
        <v>605</v>
      </c>
      <c r="E70" s="524">
        <v>2020</v>
      </c>
      <c r="F70" s="525" t="s">
        <v>626</v>
      </c>
      <c r="G70" s="527" t="s">
        <v>470</v>
      </c>
    </row>
    <row r="71" spans="2:11" s="239" customFormat="1" ht="75">
      <c r="B71" s="522" t="s">
        <v>296</v>
      </c>
      <c r="C71" s="523" t="s">
        <v>727</v>
      </c>
      <c r="D71" s="522" t="s">
        <v>605</v>
      </c>
      <c r="E71" s="525">
        <v>2021</v>
      </c>
      <c r="F71" s="525" t="s">
        <v>626</v>
      </c>
      <c r="G71" s="526" t="s">
        <v>728</v>
      </c>
    </row>
    <row r="72" spans="2:11" s="239" customFormat="1" ht="105">
      <c r="B72" s="522" t="s">
        <v>296</v>
      </c>
      <c r="C72" s="523" t="s">
        <v>729</v>
      </c>
      <c r="D72" s="522" t="s">
        <v>605</v>
      </c>
      <c r="E72" s="524">
        <v>2021</v>
      </c>
      <c r="F72" s="525" t="s">
        <v>626</v>
      </c>
      <c r="G72" s="526" t="s">
        <v>730</v>
      </c>
    </row>
    <row r="73" spans="2:11" s="239" customFormat="1" ht="60">
      <c r="B73" s="522" t="s">
        <v>294</v>
      </c>
      <c r="C73" s="523" t="s">
        <v>532</v>
      </c>
      <c r="D73" s="522" t="s">
        <v>605</v>
      </c>
      <c r="E73" s="525">
        <v>2022</v>
      </c>
      <c r="F73" s="525" t="s">
        <v>626</v>
      </c>
      <c r="G73" s="527" t="s">
        <v>731</v>
      </c>
    </row>
    <row r="74" spans="2:11" s="239" customFormat="1" ht="75">
      <c r="B74" s="522" t="s">
        <v>294</v>
      </c>
      <c r="C74" s="523" t="s">
        <v>732</v>
      </c>
      <c r="D74" s="522" t="s">
        <v>605</v>
      </c>
      <c r="E74" s="525">
        <v>2022</v>
      </c>
      <c r="F74" s="525" t="s">
        <v>626</v>
      </c>
      <c r="G74" s="527" t="s">
        <v>733</v>
      </c>
    </row>
    <row r="75" spans="2:11" s="183" customFormat="1" ht="99">
      <c r="B75" s="522" t="s">
        <v>294</v>
      </c>
      <c r="C75" s="523" t="s">
        <v>734</v>
      </c>
      <c r="D75" s="522" t="s">
        <v>605</v>
      </c>
      <c r="E75" s="522">
        <v>2022</v>
      </c>
      <c r="F75" s="525" t="s">
        <v>606</v>
      </c>
      <c r="G75" s="523" t="s">
        <v>735</v>
      </c>
      <c r="K75" s="303"/>
    </row>
    <row r="76" spans="2:11" s="124" customFormat="1" ht="15.75" customHeight="1">
      <c r="B76" s="130"/>
      <c r="C76" s="185" t="s">
        <v>107</v>
      </c>
      <c r="D76" s="123"/>
      <c r="E76" s="123"/>
      <c r="F76" s="127"/>
      <c r="G76" s="127"/>
    </row>
    <row r="77" spans="2:11" s="124" customFormat="1" ht="15.75" customHeight="1" thickBot="1">
      <c r="B77" s="130"/>
      <c r="C77" s="185" t="s">
        <v>736</v>
      </c>
      <c r="D77" s="123"/>
      <c r="E77" s="123"/>
      <c r="F77" s="127"/>
      <c r="G77" s="127"/>
    </row>
    <row r="78" spans="2:11" s="125" customFormat="1" ht="27.75" customHeight="1">
      <c r="B78" s="130"/>
      <c r="C78" s="186" t="s">
        <v>294</v>
      </c>
      <c r="D78" s="834" t="s">
        <v>362</v>
      </c>
      <c r="E78" s="835"/>
      <c r="F78" s="836"/>
      <c r="G78" s="416"/>
    </row>
    <row r="79" spans="2:11" s="125" customFormat="1" ht="27.75" customHeight="1">
      <c r="B79" s="130"/>
      <c r="C79" s="187" t="s">
        <v>539</v>
      </c>
      <c r="D79" s="824" t="s">
        <v>363</v>
      </c>
      <c r="E79" s="825"/>
      <c r="F79" s="826"/>
      <c r="G79" s="416"/>
    </row>
    <row r="80" spans="2:11" s="125" customFormat="1" ht="27.75" customHeight="1">
      <c r="B80" s="130"/>
      <c r="C80" s="187" t="s">
        <v>296</v>
      </c>
      <c r="D80" s="824" t="s">
        <v>364</v>
      </c>
      <c r="E80" s="825"/>
      <c r="F80" s="826"/>
      <c r="G80" s="128"/>
    </row>
    <row r="81" spans="2:7" s="125" customFormat="1" ht="27.75" customHeight="1">
      <c r="B81" s="130"/>
      <c r="C81" s="187" t="s">
        <v>297</v>
      </c>
      <c r="D81" s="824" t="s">
        <v>365</v>
      </c>
      <c r="E81" s="825"/>
      <c r="F81" s="826"/>
      <c r="G81" s="128"/>
    </row>
    <row r="82" spans="2:7" s="125" customFormat="1" ht="27.75" customHeight="1">
      <c r="B82" s="130"/>
      <c r="C82" s="187" t="s">
        <v>540</v>
      </c>
      <c r="D82" s="824" t="s">
        <v>541</v>
      </c>
      <c r="E82" s="825"/>
      <c r="F82" s="826"/>
      <c r="G82" s="129"/>
    </row>
    <row r="83" spans="2:7" s="125" customFormat="1" ht="27.75" customHeight="1">
      <c r="B83" s="130"/>
      <c r="C83" s="187" t="s">
        <v>542</v>
      </c>
      <c r="D83" s="824" t="s">
        <v>543</v>
      </c>
      <c r="E83" s="825"/>
      <c r="F83" s="826"/>
      <c r="G83" s="416"/>
    </row>
    <row r="84" spans="2:7" s="125" customFormat="1" ht="27.75" customHeight="1">
      <c r="B84" s="130"/>
      <c r="C84" s="187" t="s">
        <v>544</v>
      </c>
      <c r="D84" s="824" t="s">
        <v>545</v>
      </c>
      <c r="E84" s="825"/>
      <c r="F84" s="826"/>
      <c r="G84" s="416"/>
    </row>
    <row r="85" spans="2:7" s="125" customFormat="1" ht="27.75" customHeight="1">
      <c r="B85" s="130"/>
      <c r="C85" s="187" t="s">
        <v>546</v>
      </c>
      <c r="D85" s="824" t="s">
        <v>547</v>
      </c>
      <c r="E85" s="825"/>
      <c r="F85" s="826"/>
      <c r="G85" s="416"/>
    </row>
    <row r="86" spans="2:7" s="125" customFormat="1" ht="27.75" customHeight="1">
      <c r="B86" s="130"/>
      <c r="C86" s="187" t="s">
        <v>548</v>
      </c>
      <c r="D86" s="824" t="s">
        <v>549</v>
      </c>
      <c r="E86" s="825"/>
      <c r="F86" s="826"/>
      <c r="G86" s="416"/>
    </row>
    <row r="87" spans="2:7" s="125" customFormat="1" ht="27.75" customHeight="1" thickBot="1">
      <c r="B87" s="130"/>
      <c r="C87" s="188" t="s">
        <v>550</v>
      </c>
      <c r="D87" s="827" t="s">
        <v>551</v>
      </c>
      <c r="E87" s="828"/>
      <c r="F87" s="829"/>
      <c r="G87" s="416"/>
    </row>
    <row r="88" spans="2:7" s="125" customFormat="1" ht="15.75" customHeight="1">
      <c r="B88" s="130"/>
      <c r="C88" s="830"/>
      <c r="D88" s="830"/>
      <c r="E88" s="830"/>
      <c r="F88" s="830"/>
      <c r="G88" s="416"/>
    </row>
  </sheetData>
  <autoFilter ref="B6:F74" xr:uid="{44498CCE-21AC-4488-B3C0-AB56121F705C}"/>
  <mergeCells count="15">
    <mergeCell ref="D79:F79"/>
    <mergeCell ref="B2:G2"/>
    <mergeCell ref="B3:G3"/>
    <mergeCell ref="B4:G4"/>
    <mergeCell ref="B5:G5"/>
    <mergeCell ref="D78:F78"/>
    <mergeCell ref="D86:F86"/>
    <mergeCell ref="D87:F87"/>
    <mergeCell ref="C88:F88"/>
    <mergeCell ref="D80:F80"/>
    <mergeCell ref="D81:F81"/>
    <mergeCell ref="D82:F82"/>
    <mergeCell ref="D83:F83"/>
    <mergeCell ref="D84:F84"/>
    <mergeCell ref="D85:F85"/>
  </mergeCells>
  <conditionalFormatting sqref="C74 C7:C72">
    <cfRule type="duplicateValues" dxfId="24" priority="1"/>
  </conditionalFormatting>
  <printOptions horizontalCentered="1"/>
  <pageMargins left="0.31496062992125984" right="0.39370078740157483" top="0.98425196850393704" bottom="0.70866141732283472" header="0" footer="0"/>
  <pageSetup scale="78"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BA009-BD15-4236-AA44-0955CDC6B8B9}">
  <sheetPr>
    <tabColor theme="6" tint="0.39997558519241921"/>
    <pageSetUpPr fitToPage="1"/>
  </sheetPr>
  <dimension ref="B1:N10"/>
  <sheetViews>
    <sheetView showGridLines="0" zoomScale="80" zoomScaleNormal="80" workbookViewId="0">
      <selection activeCell="F19" sqref="F19"/>
    </sheetView>
  </sheetViews>
  <sheetFormatPr defaultColWidth="10.625" defaultRowHeight="15" customHeight="1"/>
  <cols>
    <col min="1" max="1" width="6.375" style="114" customWidth="1"/>
    <col min="2" max="2" width="9.125" style="360" customWidth="1"/>
    <col min="3" max="3" width="46.75" style="360" customWidth="1"/>
    <col min="4" max="4" width="23.5" style="360" customWidth="1"/>
    <col min="5" max="6" width="37.125" style="360" customWidth="1"/>
    <col min="7" max="7" width="27.25" style="360" customWidth="1"/>
    <col min="8" max="8" width="9.625" style="114" customWidth="1"/>
    <col min="9" max="9" width="14.375" style="114" customWidth="1"/>
    <col min="10" max="10" width="10.625" style="114" customWidth="1"/>
    <col min="11" max="11" width="11.375" style="114" customWidth="1"/>
    <col min="12" max="12" width="13.875" style="114" customWidth="1"/>
    <col min="13" max="13" width="17.625" style="114" customWidth="1"/>
    <col min="14" max="14" width="13" style="114" customWidth="1"/>
    <col min="15" max="15" width="10.625" style="114"/>
    <col min="16" max="16" width="13.25" style="114" customWidth="1"/>
    <col min="17" max="253" width="10.625" style="114"/>
    <col min="254" max="254" width="7.875" style="114" customWidth="1"/>
    <col min="255" max="255" width="7" style="114" customWidth="1"/>
    <col min="256" max="256" width="7.75" style="114" customWidth="1"/>
    <col min="257" max="257" width="16" style="114" customWidth="1"/>
    <col min="258" max="258" width="9.125" style="114" customWidth="1"/>
    <col min="259" max="259" width="13.75" style="114" customWidth="1"/>
    <col min="260" max="260" width="11.75" style="114" customWidth="1"/>
    <col min="261" max="261" width="3.25" style="114" customWidth="1"/>
    <col min="262" max="262" width="11.75" style="114" customWidth="1"/>
    <col min="263" max="263" width="14.625" style="114" customWidth="1"/>
    <col min="264" max="264" width="9.625" style="114" customWidth="1"/>
    <col min="265" max="265" width="14.375" style="114" customWidth="1"/>
    <col min="266" max="266" width="10.625" style="114" customWidth="1"/>
    <col min="267" max="267" width="11.375" style="114" customWidth="1"/>
    <col min="268" max="268" width="13.875" style="114" customWidth="1"/>
    <col min="269" max="269" width="10.625" style="114"/>
    <col min="270" max="270" width="13" style="114" customWidth="1"/>
    <col min="271" max="271" width="10.625" style="114"/>
    <col min="272" max="272" width="13.25" style="114" customWidth="1"/>
    <col min="273" max="509" width="10.625" style="114"/>
    <col min="510" max="510" width="7.875" style="114" customWidth="1"/>
    <col min="511" max="511" width="7" style="114" customWidth="1"/>
    <col min="512" max="512" width="7.75" style="114" customWidth="1"/>
    <col min="513" max="513" width="16" style="114" customWidth="1"/>
    <col min="514" max="514" width="9.125" style="114" customWidth="1"/>
    <col min="515" max="515" width="13.75" style="114" customWidth="1"/>
    <col min="516" max="516" width="11.75" style="114" customWidth="1"/>
    <col min="517" max="517" width="3.25" style="114" customWidth="1"/>
    <col min="518" max="518" width="11.75" style="114" customWidth="1"/>
    <col min="519" max="519" width="14.625" style="114" customWidth="1"/>
    <col min="520" max="520" width="9.625" style="114" customWidth="1"/>
    <col min="521" max="521" width="14.375" style="114" customWidth="1"/>
    <col min="522" max="522" width="10.625" style="114" customWidth="1"/>
    <col min="523" max="523" width="11.375" style="114" customWidth="1"/>
    <col min="524" max="524" width="13.875" style="114" customWidth="1"/>
    <col min="525" max="525" width="10.625" style="114"/>
    <col min="526" max="526" width="13" style="114" customWidth="1"/>
    <col min="527" max="527" width="10.625" style="114"/>
    <col min="528" max="528" width="13.25" style="114" customWidth="1"/>
    <col min="529" max="765" width="10.625" style="114"/>
    <col min="766" max="766" width="7.875" style="114" customWidth="1"/>
    <col min="767" max="767" width="7" style="114" customWidth="1"/>
    <col min="768" max="768" width="7.75" style="114" customWidth="1"/>
    <col min="769" max="769" width="16" style="114" customWidth="1"/>
    <col min="770" max="770" width="9.125" style="114" customWidth="1"/>
    <col min="771" max="771" width="13.75" style="114" customWidth="1"/>
    <col min="772" max="772" width="11.75" style="114" customWidth="1"/>
    <col min="773" max="773" width="3.25" style="114" customWidth="1"/>
    <col min="774" max="774" width="11.75" style="114" customWidth="1"/>
    <col min="775" max="775" width="14.625" style="114" customWidth="1"/>
    <col min="776" max="776" width="9.625" style="114" customWidth="1"/>
    <col min="777" max="777" width="14.375" style="114" customWidth="1"/>
    <col min="778" max="778" width="10.625" style="114" customWidth="1"/>
    <col min="779" max="779" width="11.375" style="114" customWidth="1"/>
    <col min="780" max="780" width="13.875" style="114" customWidth="1"/>
    <col min="781" max="781" width="10.625" style="114"/>
    <col min="782" max="782" width="13" style="114" customWidth="1"/>
    <col min="783" max="783" width="10.625" style="114"/>
    <col min="784" max="784" width="13.25" style="114" customWidth="1"/>
    <col min="785" max="1021" width="10.625" style="114"/>
    <col min="1022" max="1022" width="7.875" style="114" customWidth="1"/>
    <col min="1023" max="1023" width="7" style="114" customWidth="1"/>
    <col min="1024" max="1024" width="7.75" style="114" customWidth="1"/>
    <col min="1025" max="1025" width="16" style="114" customWidth="1"/>
    <col min="1026" max="1026" width="9.125" style="114" customWidth="1"/>
    <col min="1027" max="1027" width="13.75" style="114" customWidth="1"/>
    <col min="1028" max="1028" width="11.75" style="114" customWidth="1"/>
    <col min="1029" max="1029" width="3.25" style="114" customWidth="1"/>
    <col min="1030" max="1030" width="11.75" style="114" customWidth="1"/>
    <col min="1031" max="1031" width="14.625" style="114" customWidth="1"/>
    <col min="1032" max="1032" width="9.625" style="114" customWidth="1"/>
    <col min="1033" max="1033" width="14.375" style="114" customWidth="1"/>
    <col min="1034" max="1034" width="10.625" style="114" customWidth="1"/>
    <col min="1035" max="1035" width="11.375" style="114" customWidth="1"/>
    <col min="1036" max="1036" width="13.875" style="114" customWidth="1"/>
    <col min="1037" max="1037" width="10.625" style="114"/>
    <col min="1038" max="1038" width="13" style="114" customWidth="1"/>
    <col min="1039" max="1039" width="10.625" style="114"/>
    <col min="1040" max="1040" width="13.25" style="114" customWidth="1"/>
    <col min="1041" max="1277" width="10.625" style="114"/>
    <col min="1278" max="1278" width="7.875" style="114" customWidth="1"/>
    <col min="1279" max="1279" width="7" style="114" customWidth="1"/>
    <col min="1280" max="1280" width="7.75" style="114" customWidth="1"/>
    <col min="1281" max="1281" width="16" style="114" customWidth="1"/>
    <col min="1282" max="1282" width="9.125" style="114" customWidth="1"/>
    <col min="1283" max="1283" width="13.75" style="114" customWidth="1"/>
    <col min="1284" max="1284" width="11.75" style="114" customWidth="1"/>
    <col min="1285" max="1285" width="3.25" style="114" customWidth="1"/>
    <col min="1286" max="1286" width="11.75" style="114" customWidth="1"/>
    <col min="1287" max="1287" width="14.625" style="114" customWidth="1"/>
    <col min="1288" max="1288" width="9.625" style="114" customWidth="1"/>
    <col min="1289" max="1289" width="14.375" style="114" customWidth="1"/>
    <col min="1290" max="1290" width="10.625" style="114" customWidth="1"/>
    <col min="1291" max="1291" width="11.375" style="114" customWidth="1"/>
    <col min="1292" max="1292" width="13.875" style="114" customWidth="1"/>
    <col min="1293" max="1293" width="10.625" style="114"/>
    <col min="1294" max="1294" width="13" style="114" customWidth="1"/>
    <col min="1295" max="1295" width="10.625" style="114"/>
    <col min="1296" max="1296" width="13.25" style="114" customWidth="1"/>
    <col min="1297" max="1533" width="10.625" style="114"/>
    <col min="1534" max="1534" width="7.875" style="114" customWidth="1"/>
    <col min="1535" max="1535" width="7" style="114" customWidth="1"/>
    <col min="1536" max="1536" width="7.75" style="114" customWidth="1"/>
    <col min="1537" max="1537" width="16" style="114" customWidth="1"/>
    <col min="1538" max="1538" width="9.125" style="114" customWidth="1"/>
    <col min="1539" max="1539" width="13.75" style="114" customWidth="1"/>
    <col min="1540" max="1540" width="11.75" style="114" customWidth="1"/>
    <col min="1541" max="1541" width="3.25" style="114" customWidth="1"/>
    <col min="1542" max="1542" width="11.75" style="114" customWidth="1"/>
    <col min="1543" max="1543" width="14.625" style="114" customWidth="1"/>
    <col min="1544" max="1544" width="9.625" style="114" customWidth="1"/>
    <col min="1545" max="1545" width="14.375" style="114" customWidth="1"/>
    <col min="1546" max="1546" width="10.625" style="114" customWidth="1"/>
    <col min="1547" max="1547" width="11.375" style="114" customWidth="1"/>
    <col min="1548" max="1548" width="13.875" style="114" customWidth="1"/>
    <col min="1549" max="1549" width="10.625" style="114"/>
    <col min="1550" max="1550" width="13" style="114" customWidth="1"/>
    <col min="1551" max="1551" width="10.625" style="114"/>
    <col min="1552" max="1552" width="13.25" style="114" customWidth="1"/>
    <col min="1553" max="1789" width="10.625" style="114"/>
    <col min="1790" max="1790" width="7.875" style="114" customWidth="1"/>
    <col min="1791" max="1791" width="7" style="114" customWidth="1"/>
    <col min="1792" max="1792" width="7.75" style="114" customWidth="1"/>
    <col min="1793" max="1793" width="16" style="114" customWidth="1"/>
    <col min="1794" max="1794" width="9.125" style="114" customWidth="1"/>
    <col min="1795" max="1795" width="13.75" style="114" customWidth="1"/>
    <col min="1796" max="1796" width="11.75" style="114" customWidth="1"/>
    <col min="1797" max="1797" width="3.25" style="114" customWidth="1"/>
    <col min="1798" max="1798" width="11.75" style="114" customWidth="1"/>
    <col min="1799" max="1799" width="14.625" style="114" customWidth="1"/>
    <col min="1800" max="1800" width="9.625" style="114" customWidth="1"/>
    <col min="1801" max="1801" width="14.375" style="114" customWidth="1"/>
    <col min="1802" max="1802" width="10.625" style="114" customWidth="1"/>
    <col min="1803" max="1803" width="11.375" style="114" customWidth="1"/>
    <col min="1804" max="1804" width="13.875" style="114" customWidth="1"/>
    <col min="1805" max="1805" width="10.625" style="114"/>
    <col min="1806" max="1806" width="13" style="114" customWidth="1"/>
    <col min="1807" max="1807" width="10.625" style="114"/>
    <col min="1808" max="1808" width="13.25" style="114" customWidth="1"/>
    <col min="1809" max="2045" width="10.625" style="114"/>
    <col min="2046" max="2046" width="7.875" style="114" customWidth="1"/>
    <col min="2047" max="2047" width="7" style="114" customWidth="1"/>
    <col min="2048" max="2048" width="7.75" style="114" customWidth="1"/>
    <col min="2049" max="2049" width="16" style="114" customWidth="1"/>
    <col min="2050" max="2050" width="9.125" style="114" customWidth="1"/>
    <col min="2051" max="2051" width="13.75" style="114" customWidth="1"/>
    <col min="2052" max="2052" width="11.75" style="114" customWidth="1"/>
    <col min="2053" max="2053" width="3.25" style="114" customWidth="1"/>
    <col min="2054" max="2054" width="11.75" style="114" customWidth="1"/>
    <col min="2055" max="2055" width="14.625" style="114" customWidth="1"/>
    <col min="2056" max="2056" width="9.625" style="114" customWidth="1"/>
    <col min="2057" max="2057" width="14.375" style="114" customWidth="1"/>
    <col min="2058" max="2058" width="10.625" style="114" customWidth="1"/>
    <col min="2059" max="2059" width="11.375" style="114" customWidth="1"/>
    <col min="2060" max="2060" width="13.875" style="114" customWidth="1"/>
    <col min="2061" max="2061" width="10.625" style="114"/>
    <col min="2062" max="2062" width="13" style="114" customWidth="1"/>
    <col min="2063" max="2063" width="10.625" style="114"/>
    <col min="2064" max="2064" width="13.25" style="114" customWidth="1"/>
    <col min="2065" max="2301" width="10.625" style="114"/>
    <col min="2302" max="2302" width="7.875" style="114" customWidth="1"/>
    <col min="2303" max="2303" width="7" style="114" customWidth="1"/>
    <col min="2304" max="2304" width="7.75" style="114" customWidth="1"/>
    <col min="2305" max="2305" width="16" style="114" customWidth="1"/>
    <col min="2306" max="2306" width="9.125" style="114" customWidth="1"/>
    <col min="2307" max="2307" width="13.75" style="114" customWidth="1"/>
    <col min="2308" max="2308" width="11.75" style="114" customWidth="1"/>
    <col min="2309" max="2309" width="3.25" style="114" customWidth="1"/>
    <col min="2310" max="2310" width="11.75" style="114" customWidth="1"/>
    <col min="2311" max="2311" width="14.625" style="114" customWidth="1"/>
    <col min="2312" max="2312" width="9.625" style="114" customWidth="1"/>
    <col min="2313" max="2313" width="14.375" style="114" customWidth="1"/>
    <col min="2314" max="2314" width="10.625" style="114" customWidth="1"/>
    <col min="2315" max="2315" width="11.375" style="114" customWidth="1"/>
    <col min="2316" max="2316" width="13.875" style="114" customWidth="1"/>
    <col min="2317" max="2317" width="10.625" style="114"/>
    <col min="2318" max="2318" width="13" style="114" customWidth="1"/>
    <col min="2319" max="2319" width="10.625" style="114"/>
    <col min="2320" max="2320" width="13.25" style="114" customWidth="1"/>
    <col min="2321" max="2557" width="10.625" style="114"/>
    <col min="2558" max="2558" width="7.875" style="114" customWidth="1"/>
    <col min="2559" max="2559" width="7" style="114" customWidth="1"/>
    <col min="2560" max="2560" width="7.75" style="114" customWidth="1"/>
    <col min="2561" max="2561" width="16" style="114" customWidth="1"/>
    <col min="2562" max="2562" width="9.125" style="114" customWidth="1"/>
    <col min="2563" max="2563" width="13.75" style="114" customWidth="1"/>
    <col min="2564" max="2564" width="11.75" style="114" customWidth="1"/>
    <col min="2565" max="2565" width="3.25" style="114" customWidth="1"/>
    <col min="2566" max="2566" width="11.75" style="114" customWidth="1"/>
    <col min="2567" max="2567" width="14.625" style="114" customWidth="1"/>
    <col min="2568" max="2568" width="9.625" style="114" customWidth="1"/>
    <col min="2569" max="2569" width="14.375" style="114" customWidth="1"/>
    <col min="2570" max="2570" width="10.625" style="114" customWidth="1"/>
    <col min="2571" max="2571" width="11.375" style="114" customWidth="1"/>
    <col min="2572" max="2572" width="13.875" style="114" customWidth="1"/>
    <col min="2573" max="2573" width="10.625" style="114"/>
    <col min="2574" max="2574" width="13" style="114" customWidth="1"/>
    <col min="2575" max="2575" width="10.625" style="114"/>
    <col min="2576" max="2576" width="13.25" style="114" customWidth="1"/>
    <col min="2577" max="2813" width="10.625" style="114"/>
    <col min="2814" max="2814" width="7.875" style="114" customWidth="1"/>
    <col min="2815" max="2815" width="7" style="114" customWidth="1"/>
    <col min="2816" max="2816" width="7.75" style="114" customWidth="1"/>
    <col min="2817" max="2817" width="16" style="114" customWidth="1"/>
    <col min="2818" max="2818" width="9.125" style="114" customWidth="1"/>
    <col min="2819" max="2819" width="13.75" style="114" customWidth="1"/>
    <col min="2820" max="2820" width="11.75" style="114" customWidth="1"/>
    <col min="2821" max="2821" width="3.25" style="114" customWidth="1"/>
    <col min="2822" max="2822" width="11.75" style="114" customWidth="1"/>
    <col min="2823" max="2823" width="14.625" style="114" customWidth="1"/>
    <col min="2824" max="2824" width="9.625" style="114" customWidth="1"/>
    <col min="2825" max="2825" width="14.375" style="114" customWidth="1"/>
    <col min="2826" max="2826" width="10.625" style="114" customWidth="1"/>
    <col min="2827" max="2827" width="11.375" style="114" customWidth="1"/>
    <col min="2828" max="2828" width="13.875" style="114" customWidth="1"/>
    <col min="2829" max="2829" width="10.625" style="114"/>
    <col min="2830" max="2830" width="13" style="114" customWidth="1"/>
    <col min="2831" max="2831" width="10.625" style="114"/>
    <col min="2832" max="2832" width="13.25" style="114" customWidth="1"/>
    <col min="2833" max="3069" width="10.625" style="114"/>
    <col min="3070" max="3070" width="7.875" style="114" customWidth="1"/>
    <col min="3071" max="3071" width="7" style="114" customWidth="1"/>
    <col min="3072" max="3072" width="7.75" style="114" customWidth="1"/>
    <col min="3073" max="3073" width="16" style="114" customWidth="1"/>
    <col min="3074" max="3074" width="9.125" style="114" customWidth="1"/>
    <col min="3075" max="3075" width="13.75" style="114" customWidth="1"/>
    <col min="3076" max="3076" width="11.75" style="114" customWidth="1"/>
    <col min="3077" max="3077" width="3.25" style="114" customWidth="1"/>
    <col min="3078" max="3078" width="11.75" style="114" customWidth="1"/>
    <col min="3079" max="3079" width="14.625" style="114" customWidth="1"/>
    <col min="3080" max="3080" width="9.625" style="114" customWidth="1"/>
    <col min="3081" max="3081" width="14.375" style="114" customWidth="1"/>
    <col min="3082" max="3082" width="10.625" style="114" customWidth="1"/>
    <col min="3083" max="3083" width="11.375" style="114" customWidth="1"/>
    <col min="3084" max="3084" width="13.875" style="114" customWidth="1"/>
    <col min="3085" max="3085" width="10.625" style="114"/>
    <col min="3086" max="3086" width="13" style="114" customWidth="1"/>
    <col min="3087" max="3087" width="10.625" style="114"/>
    <col min="3088" max="3088" width="13.25" style="114" customWidth="1"/>
    <col min="3089" max="3325" width="10.625" style="114"/>
    <col min="3326" max="3326" width="7.875" style="114" customWidth="1"/>
    <col min="3327" max="3327" width="7" style="114" customWidth="1"/>
    <col min="3328" max="3328" width="7.75" style="114" customWidth="1"/>
    <col min="3329" max="3329" width="16" style="114" customWidth="1"/>
    <col min="3330" max="3330" width="9.125" style="114" customWidth="1"/>
    <col min="3331" max="3331" width="13.75" style="114" customWidth="1"/>
    <col min="3332" max="3332" width="11.75" style="114" customWidth="1"/>
    <col min="3333" max="3333" width="3.25" style="114" customWidth="1"/>
    <col min="3334" max="3334" width="11.75" style="114" customWidth="1"/>
    <col min="3335" max="3335" width="14.625" style="114" customWidth="1"/>
    <col min="3336" max="3336" width="9.625" style="114" customWidth="1"/>
    <col min="3337" max="3337" width="14.375" style="114" customWidth="1"/>
    <col min="3338" max="3338" width="10.625" style="114" customWidth="1"/>
    <col min="3339" max="3339" width="11.375" style="114" customWidth="1"/>
    <col min="3340" max="3340" width="13.875" style="114" customWidth="1"/>
    <col min="3341" max="3341" width="10.625" style="114"/>
    <col min="3342" max="3342" width="13" style="114" customWidth="1"/>
    <col min="3343" max="3343" width="10.625" style="114"/>
    <col min="3344" max="3344" width="13.25" style="114" customWidth="1"/>
    <col min="3345" max="3581" width="10.625" style="114"/>
    <col min="3582" max="3582" width="7.875" style="114" customWidth="1"/>
    <col min="3583" max="3583" width="7" style="114" customWidth="1"/>
    <col min="3584" max="3584" width="7.75" style="114" customWidth="1"/>
    <col min="3585" max="3585" width="16" style="114" customWidth="1"/>
    <col min="3586" max="3586" width="9.125" style="114" customWidth="1"/>
    <col min="3587" max="3587" width="13.75" style="114" customWidth="1"/>
    <col min="3588" max="3588" width="11.75" style="114" customWidth="1"/>
    <col min="3589" max="3589" width="3.25" style="114" customWidth="1"/>
    <col min="3590" max="3590" width="11.75" style="114" customWidth="1"/>
    <col min="3591" max="3591" width="14.625" style="114" customWidth="1"/>
    <col min="3592" max="3592" width="9.625" style="114" customWidth="1"/>
    <col min="3593" max="3593" width="14.375" style="114" customWidth="1"/>
    <col min="3594" max="3594" width="10.625" style="114" customWidth="1"/>
    <col min="3595" max="3595" width="11.375" style="114" customWidth="1"/>
    <col min="3596" max="3596" width="13.875" style="114" customWidth="1"/>
    <col min="3597" max="3597" width="10.625" style="114"/>
    <col min="3598" max="3598" width="13" style="114" customWidth="1"/>
    <col min="3599" max="3599" width="10.625" style="114"/>
    <col min="3600" max="3600" width="13.25" style="114" customWidth="1"/>
    <col min="3601" max="3837" width="10.625" style="114"/>
    <col min="3838" max="3838" width="7.875" style="114" customWidth="1"/>
    <col min="3839" max="3839" width="7" style="114" customWidth="1"/>
    <col min="3840" max="3840" width="7.75" style="114" customWidth="1"/>
    <col min="3841" max="3841" width="16" style="114" customWidth="1"/>
    <col min="3842" max="3842" width="9.125" style="114" customWidth="1"/>
    <col min="3843" max="3843" width="13.75" style="114" customWidth="1"/>
    <col min="3844" max="3844" width="11.75" style="114" customWidth="1"/>
    <col min="3845" max="3845" width="3.25" style="114" customWidth="1"/>
    <col min="3846" max="3846" width="11.75" style="114" customWidth="1"/>
    <col min="3847" max="3847" width="14.625" style="114" customWidth="1"/>
    <col min="3848" max="3848" width="9.625" style="114" customWidth="1"/>
    <col min="3849" max="3849" width="14.375" style="114" customWidth="1"/>
    <col min="3850" max="3850" width="10.625" style="114" customWidth="1"/>
    <col min="3851" max="3851" width="11.375" style="114" customWidth="1"/>
    <col min="3852" max="3852" width="13.875" style="114" customWidth="1"/>
    <col min="3853" max="3853" width="10.625" style="114"/>
    <col min="3854" max="3854" width="13" style="114" customWidth="1"/>
    <col min="3855" max="3855" width="10.625" style="114"/>
    <col min="3856" max="3856" width="13.25" style="114" customWidth="1"/>
    <col min="3857" max="4093" width="10.625" style="114"/>
    <col min="4094" max="4094" width="7.875" style="114" customWidth="1"/>
    <col min="4095" max="4095" width="7" style="114" customWidth="1"/>
    <col min="4096" max="4096" width="7.75" style="114" customWidth="1"/>
    <col min="4097" max="4097" width="16" style="114" customWidth="1"/>
    <col min="4098" max="4098" width="9.125" style="114" customWidth="1"/>
    <col min="4099" max="4099" width="13.75" style="114" customWidth="1"/>
    <col min="4100" max="4100" width="11.75" style="114" customWidth="1"/>
    <col min="4101" max="4101" width="3.25" style="114" customWidth="1"/>
    <col min="4102" max="4102" width="11.75" style="114" customWidth="1"/>
    <col min="4103" max="4103" width="14.625" style="114" customWidth="1"/>
    <col min="4104" max="4104" width="9.625" style="114" customWidth="1"/>
    <col min="4105" max="4105" width="14.375" style="114" customWidth="1"/>
    <col min="4106" max="4106" width="10.625" style="114" customWidth="1"/>
    <col min="4107" max="4107" width="11.375" style="114" customWidth="1"/>
    <col min="4108" max="4108" width="13.875" style="114" customWidth="1"/>
    <col min="4109" max="4109" width="10.625" style="114"/>
    <col min="4110" max="4110" width="13" style="114" customWidth="1"/>
    <col min="4111" max="4111" width="10.625" style="114"/>
    <col min="4112" max="4112" width="13.25" style="114" customWidth="1"/>
    <col min="4113" max="4349" width="10.625" style="114"/>
    <col min="4350" max="4350" width="7.875" style="114" customWidth="1"/>
    <col min="4351" max="4351" width="7" style="114" customWidth="1"/>
    <col min="4352" max="4352" width="7.75" style="114" customWidth="1"/>
    <col min="4353" max="4353" width="16" style="114" customWidth="1"/>
    <col min="4354" max="4354" width="9.125" style="114" customWidth="1"/>
    <col min="4355" max="4355" width="13.75" style="114" customWidth="1"/>
    <col min="4356" max="4356" width="11.75" style="114" customWidth="1"/>
    <col min="4357" max="4357" width="3.25" style="114" customWidth="1"/>
    <col min="4358" max="4358" width="11.75" style="114" customWidth="1"/>
    <col min="4359" max="4359" width="14.625" style="114" customWidth="1"/>
    <col min="4360" max="4360" width="9.625" style="114" customWidth="1"/>
    <col min="4361" max="4361" width="14.375" style="114" customWidth="1"/>
    <col min="4362" max="4362" width="10.625" style="114" customWidth="1"/>
    <col min="4363" max="4363" width="11.375" style="114" customWidth="1"/>
    <col min="4364" max="4364" width="13.875" style="114" customWidth="1"/>
    <col min="4365" max="4365" width="10.625" style="114"/>
    <col min="4366" max="4366" width="13" style="114" customWidth="1"/>
    <col min="4367" max="4367" width="10.625" style="114"/>
    <col min="4368" max="4368" width="13.25" style="114" customWidth="1"/>
    <col min="4369" max="4605" width="10.625" style="114"/>
    <col min="4606" max="4606" width="7.875" style="114" customWidth="1"/>
    <col min="4607" max="4607" width="7" style="114" customWidth="1"/>
    <col min="4608" max="4608" width="7.75" style="114" customWidth="1"/>
    <col min="4609" max="4609" width="16" style="114" customWidth="1"/>
    <col min="4610" max="4610" width="9.125" style="114" customWidth="1"/>
    <col min="4611" max="4611" width="13.75" style="114" customWidth="1"/>
    <col min="4612" max="4612" width="11.75" style="114" customWidth="1"/>
    <col min="4613" max="4613" width="3.25" style="114" customWidth="1"/>
    <col min="4614" max="4614" width="11.75" style="114" customWidth="1"/>
    <col min="4615" max="4615" width="14.625" style="114" customWidth="1"/>
    <col min="4616" max="4616" width="9.625" style="114" customWidth="1"/>
    <col min="4617" max="4617" width="14.375" style="114" customWidth="1"/>
    <col min="4618" max="4618" width="10.625" style="114" customWidth="1"/>
    <col min="4619" max="4619" width="11.375" style="114" customWidth="1"/>
    <col min="4620" max="4620" width="13.875" style="114" customWidth="1"/>
    <col min="4621" max="4621" width="10.625" style="114"/>
    <col min="4622" max="4622" width="13" style="114" customWidth="1"/>
    <col min="4623" max="4623" width="10.625" style="114"/>
    <col min="4624" max="4624" width="13.25" style="114" customWidth="1"/>
    <col min="4625" max="4861" width="10.625" style="114"/>
    <col min="4862" max="4862" width="7.875" style="114" customWidth="1"/>
    <col min="4863" max="4863" width="7" style="114" customWidth="1"/>
    <col min="4864" max="4864" width="7.75" style="114" customWidth="1"/>
    <col min="4865" max="4865" width="16" style="114" customWidth="1"/>
    <col min="4866" max="4866" width="9.125" style="114" customWidth="1"/>
    <col min="4867" max="4867" width="13.75" style="114" customWidth="1"/>
    <col min="4868" max="4868" width="11.75" style="114" customWidth="1"/>
    <col min="4869" max="4869" width="3.25" style="114" customWidth="1"/>
    <col min="4870" max="4870" width="11.75" style="114" customWidth="1"/>
    <col min="4871" max="4871" width="14.625" style="114" customWidth="1"/>
    <col min="4872" max="4872" width="9.625" style="114" customWidth="1"/>
    <col min="4873" max="4873" width="14.375" style="114" customWidth="1"/>
    <col min="4874" max="4874" width="10.625" style="114" customWidth="1"/>
    <col min="4875" max="4875" width="11.375" style="114" customWidth="1"/>
    <col min="4876" max="4876" width="13.875" style="114" customWidth="1"/>
    <col min="4877" max="4877" width="10.625" style="114"/>
    <col min="4878" max="4878" width="13" style="114" customWidth="1"/>
    <col min="4879" max="4879" width="10.625" style="114"/>
    <col min="4880" max="4880" width="13.25" style="114" customWidth="1"/>
    <col min="4881" max="5117" width="10.625" style="114"/>
    <col min="5118" max="5118" width="7.875" style="114" customWidth="1"/>
    <col min="5119" max="5119" width="7" style="114" customWidth="1"/>
    <col min="5120" max="5120" width="7.75" style="114" customWidth="1"/>
    <col min="5121" max="5121" width="16" style="114" customWidth="1"/>
    <col min="5122" max="5122" width="9.125" style="114" customWidth="1"/>
    <col min="5123" max="5123" width="13.75" style="114" customWidth="1"/>
    <col min="5124" max="5124" width="11.75" style="114" customWidth="1"/>
    <col min="5125" max="5125" width="3.25" style="114" customWidth="1"/>
    <col min="5126" max="5126" width="11.75" style="114" customWidth="1"/>
    <col min="5127" max="5127" width="14.625" style="114" customWidth="1"/>
    <col min="5128" max="5128" width="9.625" style="114" customWidth="1"/>
    <col min="5129" max="5129" width="14.375" style="114" customWidth="1"/>
    <col min="5130" max="5130" width="10.625" style="114" customWidth="1"/>
    <col min="5131" max="5131" width="11.375" style="114" customWidth="1"/>
    <col min="5132" max="5132" width="13.875" style="114" customWidth="1"/>
    <col min="5133" max="5133" width="10.625" style="114"/>
    <col min="5134" max="5134" width="13" style="114" customWidth="1"/>
    <col min="5135" max="5135" width="10.625" style="114"/>
    <col min="5136" max="5136" width="13.25" style="114" customWidth="1"/>
    <col min="5137" max="5373" width="10.625" style="114"/>
    <col min="5374" max="5374" width="7.875" style="114" customWidth="1"/>
    <col min="5375" max="5375" width="7" style="114" customWidth="1"/>
    <col min="5376" max="5376" width="7.75" style="114" customWidth="1"/>
    <col min="5377" max="5377" width="16" style="114" customWidth="1"/>
    <col min="5378" max="5378" width="9.125" style="114" customWidth="1"/>
    <col min="5379" max="5379" width="13.75" style="114" customWidth="1"/>
    <col min="5380" max="5380" width="11.75" style="114" customWidth="1"/>
    <col min="5381" max="5381" width="3.25" style="114" customWidth="1"/>
    <col min="5382" max="5382" width="11.75" style="114" customWidth="1"/>
    <col min="5383" max="5383" width="14.625" style="114" customWidth="1"/>
    <col min="5384" max="5384" width="9.625" style="114" customWidth="1"/>
    <col min="5385" max="5385" width="14.375" style="114" customWidth="1"/>
    <col min="5386" max="5386" width="10.625" style="114" customWidth="1"/>
    <col min="5387" max="5387" width="11.375" style="114" customWidth="1"/>
    <col min="5388" max="5388" width="13.875" style="114" customWidth="1"/>
    <col min="5389" max="5389" width="10.625" style="114"/>
    <col min="5390" max="5390" width="13" style="114" customWidth="1"/>
    <col min="5391" max="5391" width="10.625" style="114"/>
    <col min="5392" max="5392" width="13.25" style="114" customWidth="1"/>
    <col min="5393" max="5629" width="10.625" style="114"/>
    <col min="5630" max="5630" width="7.875" style="114" customWidth="1"/>
    <col min="5631" max="5631" width="7" style="114" customWidth="1"/>
    <col min="5632" max="5632" width="7.75" style="114" customWidth="1"/>
    <col min="5633" max="5633" width="16" style="114" customWidth="1"/>
    <col min="5634" max="5634" width="9.125" style="114" customWidth="1"/>
    <col min="5635" max="5635" width="13.75" style="114" customWidth="1"/>
    <col min="5636" max="5636" width="11.75" style="114" customWidth="1"/>
    <col min="5637" max="5637" width="3.25" style="114" customWidth="1"/>
    <col min="5638" max="5638" width="11.75" style="114" customWidth="1"/>
    <col min="5639" max="5639" width="14.625" style="114" customWidth="1"/>
    <col min="5640" max="5640" width="9.625" style="114" customWidth="1"/>
    <col min="5641" max="5641" width="14.375" style="114" customWidth="1"/>
    <col min="5642" max="5642" width="10.625" style="114" customWidth="1"/>
    <col min="5643" max="5643" width="11.375" style="114" customWidth="1"/>
    <col min="5644" max="5644" width="13.875" style="114" customWidth="1"/>
    <col min="5645" max="5645" width="10.625" style="114"/>
    <col min="5646" max="5646" width="13" style="114" customWidth="1"/>
    <col min="5647" max="5647" width="10.625" style="114"/>
    <col min="5648" max="5648" width="13.25" style="114" customWidth="1"/>
    <col min="5649" max="5885" width="10.625" style="114"/>
    <col min="5886" max="5886" width="7.875" style="114" customWidth="1"/>
    <col min="5887" max="5887" width="7" style="114" customWidth="1"/>
    <col min="5888" max="5888" width="7.75" style="114" customWidth="1"/>
    <col min="5889" max="5889" width="16" style="114" customWidth="1"/>
    <col min="5890" max="5890" width="9.125" style="114" customWidth="1"/>
    <col min="5891" max="5891" width="13.75" style="114" customWidth="1"/>
    <col min="5892" max="5892" width="11.75" style="114" customWidth="1"/>
    <col min="5893" max="5893" width="3.25" style="114" customWidth="1"/>
    <col min="5894" max="5894" width="11.75" style="114" customWidth="1"/>
    <col min="5895" max="5895" width="14.625" style="114" customWidth="1"/>
    <col min="5896" max="5896" width="9.625" style="114" customWidth="1"/>
    <col min="5897" max="5897" width="14.375" style="114" customWidth="1"/>
    <col min="5898" max="5898" width="10.625" style="114" customWidth="1"/>
    <col min="5899" max="5899" width="11.375" style="114" customWidth="1"/>
    <col min="5900" max="5900" width="13.875" style="114" customWidth="1"/>
    <col min="5901" max="5901" width="10.625" style="114"/>
    <col min="5902" max="5902" width="13" style="114" customWidth="1"/>
    <col min="5903" max="5903" width="10.625" style="114"/>
    <col min="5904" max="5904" width="13.25" style="114" customWidth="1"/>
    <col min="5905" max="6141" width="10.625" style="114"/>
    <col min="6142" max="6142" width="7.875" style="114" customWidth="1"/>
    <col min="6143" max="6143" width="7" style="114" customWidth="1"/>
    <col min="6144" max="6144" width="7.75" style="114" customWidth="1"/>
    <col min="6145" max="6145" width="16" style="114" customWidth="1"/>
    <col min="6146" max="6146" width="9.125" style="114" customWidth="1"/>
    <col min="6147" max="6147" width="13.75" style="114" customWidth="1"/>
    <col min="6148" max="6148" width="11.75" style="114" customWidth="1"/>
    <col min="6149" max="6149" width="3.25" style="114" customWidth="1"/>
    <col min="6150" max="6150" width="11.75" style="114" customWidth="1"/>
    <col min="6151" max="6151" width="14.625" style="114" customWidth="1"/>
    <col min="6152" max="6152" width="9.625" style="114" customWidth="1"/>
    <col min="6153" max="6153" width="14.375" style="114" customWidth="1"/>
    <col min="6154" max="6154" width="10.625" style="114" customWidth="1"/>
    <col min="6155" max="6155" width="11.375" style="114" customWidth="1"/>
    <col min="6156" max="6156" width="13.875" style="114" customWidth="1"/>
    <col min="6157" max="6157" width="10.625" style="114"/>
    <col min="6158" max="6158" width="13" style="114" customWidth="1"/>
    <col min="6159" max="6159" width="10.625" style="114"/>
    <col min="6160" max="6160" width="13.25" style="114" customWidth="1"/>
    <col min="6161" max="6397" width="10.625" style="114"/>
    <col min="6398" max="6398" width="7.875" style="114" customWidth="1"/>
    <col min="6399" max="6399" width="7" style="114" customWidth="1"/>
    <col min="6400" max="6400" width="7.75" style="114" customWidth="1"/>
    <col min="6401" max="6401" width="16" style="114" customWidth="1"/>
    <col min="6402" max="6402" width="9.125" style="114" customWidth="1"/>
    <col min="6403" max="6403" width="13.75" style="114" customWidth="1"/>
    <col min="6404" max="6404" width="11.75" style="114" customWidth="1"/>
    <col min="6405" max="6405" width="3.25" style="114" customWidth="1"/>
    <col min="6406" max="6406" width="11.75" style="114" customWidth="1"/>
    <col min="6407" max="6407" width="14.625" style="114" customWidth="1"/>
    <col min="6408" max="6408" width="9.625" style="114" customWidth="1"/>
    <col min="6409" max="6409" width="14.375" style="114" customWidth="1"/>
    <col min="6410" max="6410" width="10.625" style="114" customWidth="1"/>
    <col min="6411" max="6411" width="11.375" style="114" customWidth="1"/>
    <col min="6412" max="6412" width="13.875" style="114" customWidth="1"/>
    <col min="6413" max="6413" width="10.625" style="114"/>
    <col min="6414" max="6414" width="13" style="114" customWidth="1"/>
    <col min="6415" max="6415" width="10.625" style="114"/>
    <col min="6416" max="6416" width="13.25" style="114" customWidth="1"/>
    <col min="6417" max="6653" width="10.625" style="114"/>
    <col min="6654" max="6654" width="7.875" style="114" customWidth="1"/>
    <col min="6655" max="6655" width="7" style="114" customWidth="1"/>
    <col min="6656" max="6656" width="7.75" style="114" customWidth="1"/>
    <col min="6657" max="6657" width="16" style="114" customWidth="1"/>
    <col min="6658" max="6658" width="9.125" style="114" customWidth="1"/>
    <col min="6659" max="6659" width="13.75" style="114" customWidth="1"/>
    <col min="6660" max="6660" width="11.75" style="114" customWidth="1"/>
    <col min="6661" max="6661" width="3.25" style="114" customWidth="1"/>
    <col min="6662" max="6662" width="11.75" style="114" customWidth="1"/>
    <col min="6663" max="6663" width="14.625" style="114" customWidth="1"/>
    <col min="6664" max="6664" width="9.625" style="114" customWidth="1"/>
    <col min="6665" max="6665" width="14.375" style="114" customWidth="1"/>
    <col min="6666" max="6666" width="10.625" style="114" customWidth="1"/>
    <col min="6667" max="6667" width="11.375" style="114" customWidth="1"/>
    <col min="6668" max="6668" width="13.875" style="114" customWidth="1"/>
    <col min="6669" max="6669" width="10.625" style="114"/>
    <col min="6670" max="6670" width="13" style="114" customWidth="1"/>
    <col min="6671" max="6671" width="10.625" style="114"/>
    <col min="6672" max="6672" width="13.25" style="114" customWidth="1"/>
    <col min="6673" max="6909" width="10.625" style="114"/>
    <col min="6910" max="6910" width="7.875" style="114" customWidth="1"/>
    <col min="6911" max="6911" width="7" style="114" customWidth="1"/>
    <col min="6912" max="6912" width="7.75" style="114" customWidth="1"/>
    <col min="6913" max="6913" width="16" style="114" customWidth="1"/>
    <col min="6914" max="6914" width="9.125" style="114" customWidth="1"/>
    <col min="6915" max="6915" width="13.75" style="114" customWidth="1"/>
    <col min="6916" max="6916" width="11.75" style="114" customWidth="1"/>
    <col min="6917" max="6917" width="3.25" style="114" customWidth="1"/>
    <col min="6918" max="6918" width="11.75" style="114" customWidth="1"/>
    <col min="6919" max="6919" width="14.625" style="114" customWidth="1"/>
    <col min="6920" max="6920" width="9.625" style="114" customWidth="1"/>
    <col min="6921" max="6921" width="14.375" style="114" customWidth="1"/>
    <col min="6922" max="6922" width="10.625" style="114" customWidth="1"/>
    <col min="6923" max="6923" width="11.375" style="114" customWidth="1"/>
    <col min="6924" max="6924" width="13.875" style="114" customWidth="1"/>
    <col min="6925" max="6925" width="10.625" style="114"/>
    <col min="6926" max="6926" width="13" style="114" customWidth="1"/>
    <col min="6927" max="6927" width="10.625" style="114"/>
    <col min="6928" max="6928" width="13.25" style="114" customWidth="1"/>
    <col min="6929" max="7165" width="10.625" style="114"/>
    <col min="7166" max="7166" width="7.875" style="114" customWidth="1"/>
    <col min="7167" max="7167" width="7" style="114" customWidth="1"/>
    <col min="7168" max="7168" width="7.75" style="114" customWidth="1"/>
    <col min="7169" max="7169" width="16" style="114" customWidth="1"/>
    <col min="7170" max="7170" width="9.125" style="114" customWidth="1"/>
    <col min="7171" max="7171" width="13.75" style="114" customWidth="1"/>
    <col min="7172" max="7172" width="11.75" style="114" customWidth="1"/>
    <col min="7173" max="7173" width="3.25" style="114" customWidth="1"/>
    <col min="7174" max="7174" width="11.75" style="114" customWidth="1"/>
    <col min="7175" max="7175" width="14.625" style="114" customWidth="1"/>
    <col min="7176" max="7176" width="9.625" style="114" customWidth="1"/>
    <col min="7177" max="7177" width="14.375" style="114" customWidth="1"/>
    <col min="7178" max="7178" width="10.625" style="114" customWidth="1"/>
    <col min="7179" max="7179" width="11.375" style="114" customWidth="1"/>
    <col min="7180" max="7180" width="13.875" style="114" customWidth="1"/>
    <col min="7181" max="7181" width="10.625" style="114"/>
    <col min="7182" max="7182" width="13" style="114" customWidth="1"/>
    <col min="7183" max="7183" width="10.625" style="114"/>
    <col min="7184" max="7184" width="13.25" style="114" customWidth="1"/>
    <col min="7185" max="7421" width="10.625" style="114"/>
    <col min="7422" max="7422" width="7.875" style="114" customWidth="1"/>
    <col min="7423" max="7423" width="7" style="114" customWidth="1"/>
    <col min="7424" max="7424" width="7.75" style="114" customWidth="1"/>
    <col min="7425" max="7425" width="16" style="114" customWidth="1"/>
    <col min="7426" max="7426" width="9.125" style="114" customWidth="1"/>
    <col min="7427" max="7427" width="13.75" style="114" customWidth="1"/>
    <col min="7428" max="7428" width="11.75" style="114" customWidth="1"/>
    <col min="7429" max="7429" width="3.25" style="114" customWidth="1"/>
    <col min="7430" max="7430" width="11.75" style="114" customWidth="1"/>
    <col min="7431" max="7431" width="14.625" style="114" customWidth="1"/>
    <col min="7432" max="7432" width="9.625" style="114" customWidth="1"/>
    <col min="7433" max="7433" width="14.375" style="114" customWidth="1"/>
    <col min="7434" max="7434" width="10.625" style="114" customWidth="1"/>
    <col min="7435" max="7435" width="11.375" style="114" customWidth="1"/>
    <col min="7436" max="7436" width="13.875" style="114" customWidth="1"/>
    <col min="7437" max="7437" width="10.625" style="114"/>
    <col min="7438" max="7438" width="13" style="114" customWidth="1"/>
    <col min="7439" max="7439" width="10.625" style="114"/>
    <col min="7440" max="7440" width="13.25" style="114" customWidth="1"/>
    <col min="7441" max="7677" width="10.625" style="114"/>
    <col min="7678" max="7678" width="7.875" style="114" customWidth="1"/>
    <col min="7679" max="7679" width="7" style="114" customWidth="1"/>
    <col min="7680" max="7680" width="7.75" style="114" customWidth="1"/>
    <col min="7681" max="7681" width="16" style="114" customWidth="1"/>
    <col min="7682" max="7682" width="9.125" style="114" customWidth="1"/>
    <col min="7683" max="7683" width="13.75" style="114" customWidth="1"/>
    <col min="7684" max="7684" width="11.75" style="114" customWidth="1"/>
    <col min="7685" max="7685" width="3.25" style="114" customWidth="1"/>
    <col min="7686" max="7686" width="11.75" style="114" customWidth="1"/>
    <col min="7687" max="7687" width="14.625" style="114" customWidth="1"/>
    <col min="7688" max="7688" width="9.625" style="114" customWidth="1"/>
    <col min="7689" max="7689" width="14.375" style="114" customWidth="1"/>
    <col min="7690" max="7690" width="10.625" style="114" customWidth="1"/>
    <col min="7691" max="7691" width="11.375" style="114" customWidth="1"/>
    <col min="7692" max="7692" width="13.875" style="114" customWidth="1"/>
    <col min="7693" max="7693" width="10.625" style="114"/>
    <col min="7694" max="7694" width="13" style="114" customWidth="1"/>
    <col min="7695" max="7695" width="10.625" style="114"/>
    <col min="7696" max="7696" width="13.25" style="114" customWidth="1"/>
    <col min="7697" max="7933" width="10.625" style="114"/>
    <col min="7934" max="7934" width="7.875" style="114" customWidth="1"/>
    <col min="7935" max="7935" width="7" style="114" customWidth="1"/>
    <col min="7936" max="7936" width="7.75" style="114" customWidth="1"/>
    <col min="7937" max="7937" width="16" style="114" customWidth="1"/>
    <col min="7938" max="7938" width="9.125" style="114" customWidth="1"/>
    <col min="7939" max="7939" width="13.75" style="114" customWidth="1"/>
    <col min="7940" max="7940" width="11.75" style="114" customWidth="1"/>
    <col min="7941" max="7941" width="3.25" style="114" customWidth="1"/>
    <col min="7942" max="7942" width="11.75" style="114" customWidth="1"/>
    <col min="7943" max="7943" width="14.625" style="114" customWidth="1"/>
    <col min="7944" max="7944" width="9.625" style="114" customWidth="1"/>
    <col min="7945" max="7945" width="14.375" style="114" customWidth="1"/>
    <col min="7946" max="7946" width="10.625" style="114" customWidth="1"/>
    <col min="7947" max="7947" width="11.375" style="114" customWidth="1"/>
    <col min="7948" max="7948" width="13.875" style="114" customWidth="1"/>
    <col min="7949" max="7949" width="10.625" style="114"/>
    <col min="7950" max="7950" width="13" style="114" customWidth="1"/>
    <col min="7951" max="7951" width="10.625" style="114"/>
    <col min="7952" max="7952" width="13.25" style="114" customWidth="1"/>
    <col min="7953" max="8189" width="10.625" style="114"/>
    <col min="8190" max="8190" width="7.875" style="114" customWidth="1"/>
    <col min="8191" max="8191" width="7" style="114" customWidth="1"/>
    <col min="8192" max="8192" width="7.75" style="114" customWidth="1"/>
    <col min="8193" max="8193" width="16" style="114" customWidth="1"/>
    <col min="8194" max="8194" width="9.125" style="114" customWidth="1"/>
    <col min="8195" max="8195" width="13.75" style="114" customWidth="1"/>
    <col min="8196" max="8196" width="11.75" style="114" customWidth="1"/>
    <col min="8197" max="8197" width="3.25" style="114" customWidth="1"/>
    <col min="8198" max="8198" width="11.75" style="114" customWidth="1"/>
    <col min="8199" max="8199" width="14.625" style="114" customWidth="1"/>
    <col min="8200" max="8200" width="9.625" style="114" customWidth="1"/>
    <col min="8201" max="8201" width="14.375" style="114" customWidth="1"/>
    <col min="8202" max="8202" width="10.625" style="114" customWidth="1"/>
    <col min="8203" max="8203" width="11.375" style="114" customWidth="1"/>
    <col min="8204" max="8204" width="13.875" style="114" customWidth="1"/>
    <col min="8205" max="8205" width="10.625" style="114"/>
    <col min="8206" max="8206" width="13" style="114" customWidth="1"/>
    <col min="8207" max="8207" width="10.625" style="114"/>
    <col min="8208" max="8208" width="13.25" style="114" customWidth="1"/>
    <col min="8209" max="8445" width="10.625" style="114"/>
    <col min="8446" max="8446" width="7.875" style="114" customWidth="1"/>
    <col min="8447" max="8447" width="7" style="114" customWidth="1"/>
    <col min="8448" max="8448" width="7.75" style="114" customWidth="1"/>
    <col min="8449" max="8449" width="16" style="114" customWidth="1"/>
    <col min="8450" max="8450" width="9.125" style="114" customWidth="1"/>
    <col min="8451" max="8451" width="13.75" style="114" customWidth="1"/>
    <col min="8452" max="8452" width="11.75" style="114" customWidth="1"/>
    <col min="8453" max="8453" width="3.25" style="114" customWidth="1"/>
    <col min="8454" max="8454" width="11.75" style="114" customWidth="1"/>
    <col min="8455" max="8455" width="14.625" style="114" customWidth="1"/>
    <col min="8456" max="8456" width="9.625" style="114" customWidth="1"/>
    <col min="8457" max="8457" width="14.375" style="114" customWidth="1"/>
    <col min="8458" max="8458" width="10.625" style="114" customWidth="1"/>
    <col min="8459" max="8459" width="11.375" style="114" customWidth="1"/>
    <col min="8460" max="8460" width="13.875" style="114" customWidth="1"/>
    <col min="8461" max="8461" width="10.625" style="114"/>
    <col min="8462" max="8462" width="13" style="114" customWidth="1"/>
    <col min="8463" max="8463" width="10.625" style="114"/>
    <col min="8464" max="8464" width="13.25" style="114" customWidth="1"/>
    <col min="8465" max="8701" width="10.625" style="114"/>
    <col min="8702" max="8702" width="7.875" style="114" customWidth="1"/>
    <col min="8703" max="8703" width="7" style="114" customWidth="1"/>
    <col min="8704" max="8704" width="7.75" style="114" customWidth="1"/>
    <col min="8705" max="8705" width="16" style="114" customWidth="1"/>
    <col min="8706" max="8706" width="9.125" style="114" customWidth="1"/>
    <col min="8707" max="8707" width="13.75" style="114" customWidth="1"/>
    <col min="8708" max="8708" width="11.75" style="114" customWidth="1"/>
    <col min="8709" max="8709" width="3.25" style="114" customWidth="1"/>
    <col min="8710" max="8710" width="11.75" style="114" customWidth="1"/>
    <col min="8711" max="8711" width="14.625" style="114" customWidth="1"/>
    <col min="8712" max="8712" width="9.625" style="114" customWidth="1"/>
    <col min="8713" max="8713" width="14.375" style="114" customWidth="1"/>
    <col min="8714" max="8714" width="10.625" style="114" customWidth="1"/>
    <col min="8715" max="8715" width="11.375" style="114" customWidth="1"/>
    <col min="8716" max="8716" width="13.875" style="114" customWidth="1"/>
    <col min="8717" max="8717" width="10.625" style="114"/>
    <col min="8718" max="8718" width="13" style="114" customWidth="1"/>
    <col min="8719" max="8719" width="10.625" style="114"/>
    <col min="8720" max="8720" width="13.25" style="114" customWidth="1"/>
    <col min="8721" max="8957" width="10.625" style="114"/>
    <col min="8958" max="8958" width="7.875" style="114" customWidth="1"/>
    <col min="8959" max="8959" width="7" style="114" customWidth="1"/>
    <col min="8960" max="8960" width="7.75" style="114" customWidth="1"/>
    <col min="8961" max="8961" width="16" style="114" customWidth="1"/>
    <col min="8962" max="8962" width="9.125" style="114" customWidth="1"/>
    <col min="8963" max="8963" width="13.75" style="114" customWidth="1"/>
    <col min="8964" max="8964" width="11.75" style="114" customWidth="1"/>
    <col min="8965" max="8965" width="3.25" style="114" customWidth="1"/>
    <col min="8966" max="8966" width="11.75" style="114" customWidth="1"/>
    <col min="8967" max="8967" width="14.625" style="114" customWidth="1"/>
    <col min="8968" max="8968" width="9.625" style="114" customWidth="1"/>
    <col min="8969" max="8969" width="14.375" style="114" customWidth="1"/>
    <col min="8970" max="8970" width="10.625" style="114" customWidth="1"/>
    <col min="8971" max="8971" width="11.375" style="114" customWidth="1"/>
    <col min="8972" max="8972" width="13.875" style="114" customWidth="1"/>
    <col min="8973" max="8973" width="10.625" style="114"/>
    <col min="8974" max="8974" width="13" style="114" customWidth="1"/>
    <col min="8975" max="8975" width="10.625" style="114"/>
    <col min="8976" max="8976" width="13.25" style="114" customWidth="1"/>
    <col min="8977" max="9213" width="10.625" style="114"/>
    <col min="9214" max="9214" width="7.875" style="114" customWidth="1"/>
    <col min="9215" max="9215" width="7" style="114" customWidth="1"/>
    <col min="9216" max="9216" width="7.75" style="114" customWidth="1"/>
    <col min="9217" max="9217" width="16" style="114" customWidth="1"/>
    <col min="9218" max="9218" width="9.125" style="114" customWidth="1"/>
    <col min="9219" max="9219" width="13.75" style="114" customWidth="1"/>
    <col min="9220" max="9220" width="11.75" style="114" customWidth="1"/>
    <col min="9221" max="9221" width="3.25" style="114" customWidth="1"/>
    <col min="9222" max="9222" width="11.75" style="114" customWidth="1"/>
    <col min="9223" max="9223" width="14.625" style="114" customWidth="1"/>
    <col min="9224" max="9224" width="9.625" style="114" customWidth="1"/>
    <col min="9225" max="9225" width="14.375" style="114" customWidth="1"/>
    <col min="9226" max="9226" width="10.625" style="114" customWidth="1"/>
    <col min="9227" max="9227" width="11.375" style="114" customWidth="1"/>
    <col min="9228" max="9228" width="13.875" style="114" customWidth="1"/>
    <col min="9229" max="9229" width="10.625" style="114"/>
    <col min="9230" max="9230" width="13" style="114" customWidth="1"/>
    <col min="9231" max="9231" width="10.625" style="114"/>
    <col min="9232" max="9232" width="13.25" style="114" customWidth="1"/>
    <col min="9233" max="9469" width="10.625" style="114"/>
    <col min="9470" max="9470" width="7.875" style="114" customWidth="1"/>
    <col min="9471" max="9471" width="7" style="114" customWidth="1"/>
    <col min="9472" max="9472" width="7.75" style="114" customWidth="1"/>
    <col min="9473" max="9473" width="16" style="114" customWidth="1"/>
    <col min="9474" max="9474" width="9.125" style="114" customWidth="1"/>
    <col min="9475" max="9475" width="13.75" style="114" customWidth="1"/>
    <col min="9476" max="9476" width="11.75" style="114" customWidth="1"/>
    <col min="9477" max="9477" width="3.25" style="114" customWidth="1"/>
    <col min="9478" max="9478" width="11.75" style="114" customWidth="1"/>
    <col min="9479" max="9479" width="14.625" style="114" customWidth="1"/>
    <col min="9480" max="9480" width="9.625" style="114" customWidth="1"/>
    <col min="9481" max="9481" width="14.375" style="114" customWidth="1"/>
    <col min="9482" max="9482" width="10.625" style="114" customWidth="1"/>
    <col min="9483" max="9483" width="11.375" style="114" customWidth="1"/>
    <col min="9484" max="9484" width="13.875" style="114" customWidth="1"/>
    <col min="9485" max="9485" width="10.625" style="114"/>
    <col min="9486" max="9486" width="13" style="114" customWidth="1"/>
    <col min="9487" max="9487" width="10.625" style="114"/>
    <col min="9488" max="9488" width="13.25" style="114" customWidth="1"/>
    <col min="9489" max="9725" width="10.625" style="114"/>
    <col min="9726" max="9726" width="7.875" style="114" customWidth="1"/>
    <col min="9727" max="9727" width="7" style="114" customWidth="1"/>
    <col min="9728" max="9728" width="7.75" style="114" customWidth="1"/>
    <col min="9729" max="9729" width="16" style="114" customWidth="1"/>
    <col min="9730" max="9730" width="9.125" style="114" customWidth="1"/>
    <col min="9731" max="9731" width="13.75" style="114" customWidth="1"/>
    <col min="9732" max="9732" width="11.75" style="114" customWidth="1"/>
    <col min="9733" max="9733" width="3.25" style="114" customWidth="1"/>
    <col min="9734" max="9734" width="11.75" style="114" customWidth="1"/>
    <col min="9735" max="9735" width="14.625" style="114" customWidth="1"/>
    <col min="9736" max="9736" width="9.625" style="114" customWidth="1"/>
    <col min="9737" max="9737" width="14.375" style="114" customWidth="1"/>
    <col min="9738" max="9738" width="10.625" style="114" customWidth="1"/>
    <col min="9739" max="9739" width="11.375" style="114" customWidth="1"/>
    <col min="9740" max="9740" width="13.875" style="114" customWidth="1"/>
    <col min="9741" max="9741" width="10.625" style="114"/>
    <col min="9742" max="9742" width="13" style="114" customWidth="1"/>
    <col min="9743" max="9743" width="10.625" style="114"/>
    <col min="9744" max="9744" width="13.25" style="114" customWidth="1"/>
    <col min="9745" max="9981" width="10.625" style="114"/>
    <col min="9982" max="9982" width="7.875" style="114" customWidth="1"/>
    <col min="9983" max="9983" width="7" style="114" customWidth="1"/>
    <col min="9984" max="9984" width="7.75" style="114" customWidth="1"/>
    <col min="9985" max="9985" width="16" style="114" customWidth="1"/>
    <col min="9986" max="9986" width="9.125" style="114" customWidth="1"/>
    <col min="9987" max="9987" width="13.75" style="114" customWidth="1"/>
    <col min="9988" max="9988" width="11.75" style="114" customWidth="1"/>
    <col min="9989" max="9989" width="3.25" style="114" customWidth="1"/>
    <col min="9990" max="9990" width="11.75" style="114" customWidth="1"/>
    <col min="9991" max="9991" width="14.625" style="114" customWidth="1"/>
    <col min="9992" max="9992" width="9.625" style="114" customWidth="1"/>
    <col min="9993" max="9993" width="14.375" style="114" customWidth="1"/>
    <col min="9994" max="9994" width="10.625" style="114" customWidth="1"/>
    <col min="9995" max="9995" width="11.375" style="114" customWidth="1"/>
    <col min="9996" max="9996" width="13.875" style="114" customWidth="1"/>
    <col min="9997" max="9997" width="10.625" style="114"/>
    <col min="9998" max="9998" width="13" style="114" customWidth="1"/>
    <col min="9999" max="9999" width="10.625" style="114"/>
    <col min="10000" max="10000" width="13.25" style="114" customWidth="1"/>
    <col min="10001" max="10237" width="10.625" style="114"/>
    <col min="10238" max="10238" width="7.875" style="114" customWidth="1"/>
    <col min="10239" max="10239" width="7" style="114" customWidth="1"/>
    <col min="10240" max="10240" width="7.75" style="114" customWidth="1"/>
    <col min="10241" max="10241" width="16" style="114" customWidth="1"/>
    <col min="10242" max="10242" width="9.125" style="114" customWidth="1"/>
    <col min="10243" max="10243" width="13.75" style="114" customWidth="1"/>
    <col min="10244" max="10244" width="11.75" style="114" customWidth="1"/>
    <col min="10245" max="10245" width="3.25" style="114" customWidth="1"/>
    <col min="10246" max="10246" width="11.75" style="114" customWidth="1"/>
    <col min="10247" max="10247" width="14.625" style="114" customWidth="1"/>
    <col min="10248" max="10248" width="9.625" style="114" customWidth="1"/>
    <col min="10249" max="10249" width="14.375" style="114" customWidth="1"/>
    <col min="10250" max="10250" width="10.625" style="114" customWidth="1"/>
    <col min="10251" max="10251" width="11.375" style="114" customWidth="1"/>
    <col min="10252" max="10252" width="13.875" style="114" customWidth="1"/>
    <col min="10253" max="10253" width="10.625" style="114"/>
    <col min="10254" max="10254" width="13" style="114" customWidth="1"/>
    <col min="10255" max="10255" width="10.625" style="114"/>
    <col min="10256" max="10256" width="13.25" style="114" customWidth="1"/>
    <col min="10257" max="10493" width="10.625" style="114"/>
    <col min="10494" max="10494" width="7.875" style="114" customWidth="1"/>
    <col min="10495" max="10495" width="7" style="114" customWidth="1"/>
    <col min="10496" max="10496" width="7.75" style="114" customWidth="1"/>
    <col min="10497" max="10497" width="16" style="114" customWidth="1"/>
    <col min="10498" max="10498" width="9.125" style="114" customWidth="1"/>
    <col min="10499" max="10499" width="13.75" style="114" customWidth="1"/>
    <col min="10500" max="10500" width="11.75" style="114" customWidth="1"/>
    <col min="10501" max="10501" width="3.25" style="114" customWidth="1"/>
    <col min="10502" max="10502" width="11.75" style="114" customWidth="1"/>
    <col min="10503" max="10503" width="14.625" style="114" customWidth="1"/>
    <col min="10504" max="10504" width="9.625" style="114" customWidth="1"/>
    <col min="10505" max="10505" width="14.375" style="114" customWidth="1"/>
    <col min="10506" max="10506" width="10.625" style="114" customWidth="1"/>
    <col min="10507" max="10507" width="11.375" style="114" customWidth="1"/>
    <col min="10508" max="10508" width="13.875" style="114" customWidth="1"/>
    <col min="10509" max="10509" width="10.625" style="114"/>
    <col min="10510" max="10510" width="13" style="114" customWidth="1"/>
    <col min="10511" max="10511" width="10.625" style="114"/>
    <col min="10512" max="10512" width="13.25" style="114" customWidth="1"/>
    <col min="10513" max="10749" width="10.625" style="114"/>
    <col min="10750" max="10750" width="7.875" style="114" customWidth="1"/>
    <col min="10751" max="10751" width="7" style="114" customWidth="1"/>
    <col min="10752" max="10752" width="7.75" style="114" customWidth="1"/>
    <col min="10753" max="10753" width="16" style="114" customWidth="1"/>
    <col min="10754" max="10754" width="9.125" style="114" customWidth="1"/>
    <col min="10755" max="10755" width="13.75" style="114" customWidth="1"/>
    <col min="10756" max="10756" width="11.75" style="114" customWidth="1"/>
    <col min="10757" max="10757" width="3.25" style="114" customWidth="1"/>
    <col min="10758" max="10758" width="11.75" style="114" customWidth="1"/>
    <col min="10759" max="10759" width="14.625" style="114" customWidth="1"/>
    <col min="10760" max="10760" width="9.625" style="114" customWidth="1"/>
    <col min="10761" max="10761" width="14.375" style="114" customWidth="1"/>
    <col min="10762" max="10762" width="10.625" style="114" customWidth="1"/>
    <col min="10763" max="10763" width="11.375" style="114" customWidth="1"/>
    <col min="10764" max="10764" width="13.875" style="114" customWidth="1"/>
    <col min="10765" max="10765" width="10.625" style="114"/>
    <col min="10766" max="10766" width="13" style="114" customWidth="1"/>
    <col min="10767" max="10767" width="10.625" style="114"/>
    <col min="10768" max="10768" width="13.25" style="114" customWidth="1"/>
    <col min="10769" max="11005" width="10.625" style="114"/>
    <col min="11006" max="11006" width="7.875" style="114" customWidth="1"/>
    <col min="11007" max="11007" width="7" style="114" customWidth="1"/>
    <col min="11008" max="11008" width="7.75" style="114" customWidth="1"/>
    <col min="11009" max="11009" width="16" style="114" customWidth="1"/>
    <col min="11010" max="11010" width="9.125" style="114" customWidth="1"/>
    <col min="11011" max="11011" width="13.75" style="114" customWidth="1"/>
    <col min="11012" max="11012" width="11.75" style="114" customWidth="1"/>
    <col min="11013" max="11013" width="3.25" style="114" customWidth="1"/>
    <col min="11014" max="11014" width="11.75" style="114" customWidth="1"/>
    <col min="11015" max="11015" width="14.625" style="114" customWidth="1"/>
    <col min="11016" max="11016" width="9.625" style="114" customWidth="1"/>
    <col min="11017" max="11017" width="14.375" style="114" customWidth="1"/>
    <col min="11018" max="11018" width="10.625" style="114" customWidth="1"/>
    <col min="11019" max="11019" width="11.375" style="114" customWidth="1"/>
    <col min="11020" max="11020" width="13.875" style="114" customWidth="1"/>
    <col min="11021" max="11021" width="10.625" style="114"/>
    <col min="11022" max="11022" width="13" style="114" customWidth="1"/>
    <col min="11023" max="11023" width="10.625" style="114"/>
    <col min="11024" max="11024" width="13.25" style="114" customWidth="1"/>
    <col min="11025" max="11261" width="10.625" style="114"/>
    <col min="11262" max="11262" width="7.875" style="114" customWidth="1"/>
    <col min="11263" max="11263" width="7" style="114" customWidth="1"/>
    <col min="11264" max="11264" width="7.75" style="114" customWidth="1"/>
    <col min="11265" max="11265" width="16" style="114" customWidth="1"/>
    <col min="11266" max="11266" width="9.125" style="114" customWidth="1"/>
    <col min="11267" max="11267" width="13.75" style="114" customWidth="1"/>
    <col min="11268" max="11268" width="11.75" style="114" customWidth="1"/>
    <col min="11269" max="11269" width="3.25" style="114" customWidth="1"/>
    <col min="11270" max="11270" width="11.75" style="114" customWidth="1"/>
    <col min="11271" max="11271" width="14.625" style="114" customWidth="1"/>
    <col min="11272" max="11272" width="9.625" style="114" customWidth="1"/>
    <col min="11273" max="11273" width="14.375" style="114" customWidth="1"/>
    <col min="11274" max="11274" width="10.625" style="114" customWidth="1"/>
    <col min="11275" max="11275" width="11.375" style="114" customWidth="1"/>
    <col min="11276" max="11276" width="13.875" style="114" customWidth="1"/>
    <col min="11277" max="11277" width="10.625" style="114"/>
    <col min="11278" max="11278" width="13" style="114" customWidth="1"/>
    <col min="11279" max="11279" width="10.625" style="114"/>
    <col min="11280" max="11280" width="13.25" style="114" customWidth="1"/>
    <col min="11281" max="11517" width="10.625" style="114"/>
    <col min="11518" max="11518" width="7.875" style="114" customWidth="1"/>
    <col min="11519" max="11519" width="7" style="114" customWidth="1"/>
    <col min="11520" max="11520" width="7.75" style="114" customWidth="1"/>
    <col min="11521" max="11521" width="16" style="114" customWidth="1"/>
    <col min="11522" max="11522" width="9.125" style="114" customWidth="1"/>
    <col min="11523" max="11523" width="13.75" style="114" customWidth="1"/>
    <col min="11524" max="11524" width="11.75" style="114" customWidth="1"/>
    <col min="11525" max="11525" width="3.25" style="114" customWidth="1"/>
    <col min="11526" max="11526" width="11.75" style="114" customWidth="1"/>
    <col min="11527" max="11527" width="14.625" style="114" customWidth="1"/>
    <col min="11528" max="11528" width="9.625" style="114" customWidth="1"/>
    <col min="11529" max="11529" width="14.375" style="114" customWidth="1"/>
    <col min="11530" max="11530" width="10.625" style="114" customWidth="1"/>
    <col min="11531" max="11531" width="11.375" style="114" customWidth="1"/>
    <col min="11532" max="11532" width="13.875" style="114" customWidth="1"/>
    <col min="11533" max="11533" width="10.625" style="114"/>
    <col min="11534" max="11534" width="13" style="114" customWidth="1"/>
    <col min="11535" max="11535" width="10.625" style="114"/>
    <col min="11536" max="11536" width="13.25" style="114" customWidth="1"/>
    <col min="11537" max="11773" width="10.625" style="114"/>
    <col min="11774" max="11774" width="7.875" style="114" customWidth="1"/>
    <col min="11775" max="11775" width="7" style="114" customWidth="1"/>
    <col min="11776" max="11776" width="7.75" style="114" customWidth="1"/>
    <col min="11777" max="11777" width="16" style="114" customWidth="1"/>
    <col min="11778" max="11778" width="9.125" style="114" customWidth="1"/>
    <col min="11779" max="11779" width="13.75" style="114" customWidth="1"/>
    <col min="11780" max="11780" width="11.75" style="114" customWidth="1"/>
    <col min="11781" max="11781" width="3.25" style="114" customWidth="1"/>
    <col min="11782" max="11782" width="11.75" style="114" customWidth="1"/>
    <col min="11783" max="11783" width="14.625" style="114" customWidth="1"/>
    <col min="11784" max="11784" width="9.625" style="114" customWidth="1"/>
    <col min="11785" max="11785" width="14.375" style="114" customWidth="1"/>
    <col min="11786" max="11786" width="10.625" style="114" customWidth="1"/>
    <col min="11787" max="11787" width="11.375" style="114" customWidth="1"/>
    <col min="11788" max="11788" width="13.875" style="114" customWidth="1"/>
    <col min="11789" max="11789" width="10.625" style="114"/>
    <col min="11790" max="11790" width="13" style="114" customWidth="1"/>
    <col min="11791" max="11791" width="10.625" style="114"/>
    <col min="11792" max="11792" width="13.25" style="114" customWidth="1"/>
    <col min="11793" max="12029" width="10.625" style="114"/>
    <col min="12030" max="12030" width="7.875" style="114" customWidth="1"/>
    <col min="12031" max="12031" width="7" style="114" customWidth="1"/>
    <col min="12032" max="12032" width="7.75" style="114" customWidth="1"/>
    <col min="12033" max="12033" width="16" style="114" customWidth="1"/>
    <col min="12034" max="12034" width="9.125" style="114" customWidth="1"/>
    <col min="12035" max="12035" width="13.75" style="114" customWidth="1"/>
    <col min="12036" max="12036" width="11.75" style="114" customWidth="1"/>
    <col min="12037" max="12037" width="3.25" style="114" customWidth="1"/>
    <col min="12038" max="12038" width="11.75" style="114" customWidth="1"/>
    <col min="12039" max="12039" width="14.625" style="114" customWidth="1"/>
    <col min="12040" max="12040" width="9.625" style="114" customWidth="1"/>
    <col min="12041" max="12041" width="14.375" style="114" customWidth="1"/>
    <col min="12042" max="12042" width="10.625" style="114" customWidth="1"/>
    <col min="12043" max="12043" width="11.375" style="114" customWidth="1"/>
    <col min="12044" max="12044" width="13.875" style="114" customWidth="1"/>
    <col min="12045" max="12045" width="10.625" style="114"/>
    <col min="12046" max="12046" width="13" style="114" customWidth="1"/>
    <col min="12047" max="12047" width="10.625" style="114"/>
    <col min="12048" max="12048" width="13.25" style="114" customWidth="1"/>
    <col min="12049" max="12285" width="10.625" style="114"/>
    <col min="12286" max="12286" width="7.875" style="114" customWidth="1"/>
    <col min="12287" max="12287" width="7" style="114" customWidth="1"/>
    <col min="12288" max="12288" width="7.75" style="114" customWidth="1"/>
    <col min="12289" max="12289" width="16" style="114" customWidth="1"/>
    <col min="12290" max="12290" width="9.125" style="114" customWidth="1"/>
    <col min="12291" max="12291" width="13.75" style="114" customWidth="1"/>
    <col min="12292" max="12292" width="11.75" style="114" customWidth="1"/>
    <col min="12293" max="12293" width="3.25" style="114" customWidth="1"/>
    <col min="12294" max="12294" width="11.75" style="114" customWidth="1"/>
    <col min="12295" max="12295" width="14.625" style="114" customWidth="1"/>
    <col min="12296" max="12296" width="9.625" style="114" customWidth="1"/>
    <col min="12297" max="12297" width="14.375" style="114" customWidth="1"/>
    <col min="12298" max="12298" width="10.625" style="114" customWidth="1"/>
    <col min="12299" max="12299" width="11.375" style="114" customWidth="1"/>
    <col min="12300" max="12300" width="13.875" style="114" customWidth="1"/>
    <col min="12301" max="12301" width="10.625" style="114"/>
    <col min="12302" max="12302" width="13" style="114" customWidth="1"/>
    <col min="12303" max="12303" width="10.625" style="114"/>
    <col min="12304" max="12304" width="13.25" style="114" customWidth="1"/>
    <col min="12305" max="12541" width="10.625" style="114"/>
    <col min="12542" max="12542" width="7.875" style="114" customWidth="1"/>
    <col min="12543" max="12543" width="7" style="114" customWidth="1"/>
    <col min="12544" max="12544" width="7.75" style="114" customWidth="1"/>
    <col min="12545" max="12545" width="16" style="114" customWidth="1"/>
    <col min="12546" max="12546" width="9.125" style="114" customWidth="1"/>
    <col min="12547" max="12547" width="13.75" style="114" customWidth="1"/>
    <col min="12548" max="12548" width="11.75" style="114" customWidth="1"/>
    <col min="12549" max="12549" width="3.25" style="114" customWidth="1"/>
    <col min="12550" max="12550" width="11.75" style="114" customWidth="1"/>
    <col min="12551" max="12551" width="14.625" style="114" customWidth="1"/>
    <col min="12552" max="12552" width="9.625" style="114" customWidth="1"/>
    <col min="12553" max="12553" width="14.375" style="114" customWidth="1"/>
    <col min="12554" max="12554" width="10.625" style="114" customWidth="1"/>
    <col min="12555" max="12555" width="11.375" style="114" customWidth="1"/>
    <col min="12556" max="12556" width="13.875" style="114" customWidth="1"/>
    <col min="12557" max="12557" width="10.625" style="114"/>
    <col min="12558" max="12558" width="13" style="114" customWidth="1"/>
    <col min="12559" max="12559" width="10.625" style="114"/>
    <col min="12560" max="12560" width="13.25" style="114" customWidth="1"/>
    <col min="12561" max="12797" width="10.625" style="114"/>
    <col min="12798" max="12798" width="7.875" style="114" customWidth="1"/>
    <col min="12799" max="12799" width="7" style="114" customWidth="1"/>
    <col min="12800" max="12800" width="7.75" style="114" customWidth="1"/>
    <col min="12801" max="12801" width="16" style="114" customWidth="1"/>
    <col min="12802" max="12802" width="9.125" style="114" customWidth="1"/>
    <col min="12803" max="12803" width="13.75" style="114" customWidth="1"/>
    <col min="12804" max="12804" width="11.75" style="114" customWidth="1"/>
    <col min="12805" max="12805" width="3.25" style="114" customWidth="1"/>
    <col min="12806" max="12806" width="11.75" style="114" customWidth="1"/>
    <col min="12807" max="12807" width="14.625" style="114" customWidth="1"/>
    <col min="12808" max="12808" width="9.625" style="114" customWidth="1"/>
    <col min="12809" max="12809" width="14.375" style="114" customWidth="1"/>
    <col min="12810" max="12810" width="10.625" style="114" customWidth="1"/>
    <col min="12811" max="12811" width="11.375" style="114" customWidth="1"/>
    <col min="12812" max="12812" width="13.875" style="114" customWidth="1"/>
    <col min="12813" max="12813" width="10.625" style="114"/>
    <col min="12814" max="12814" width="13" style="114" customWidth="1"/>
    <col min="12815" max="12815" width="10.625" style="114"/>
    <col min="12816" max="12816" width="13.25" style="114" customWidth="1"/>
    <col min="12817" max="13053" width="10.625" style="114"/>
    <col min="13054" max="13054" width="7.875" style="114" customWidth="1"/>
    <col min="13055" max="13055" width="7" style="114" customWidth="1"/>
    <col min="13056" max="13056" width="7.75" style="114" customWidth="1"/>
    <col min="13057" max="13057" width="16" style="114" customWidth="1"/>
    <col min="13058" max="13058" width="9.125" style="114" customWidth="1"/>
    <col min="13059" max="13059" width="13.75" style="114" customWidth="1"/>
    <col min="13060" max="13060" width="11.75" style="114" customWidth="1"/>
    <col min="13061" max="13061" width="3.25" style="114" customWidth="1"/>
    <col min="13062" max="13062" width="11.75" style="114" customWidth="1"/>
    <col min="13063" max="13063" width="14.625" style="114" customWidth="1"/>
    <col min="13064" max="13064" width="9.625" style="114" customWidth="1"/>
    <col min="13065" max="13065" width="14.375" style="114" customWidth="1"/>
    <col min="13066" max="13066" width="10.625" style="114" customWidth="1"/>
    <col min="13067" max="13067" width="11.375" style="114" customWidth="1"/>
    <col min="13068" max="13068" width="13.875" style="114" customWidth="1"/>
    <col min="13069" max="13069" width="10.625" style="114"/>
    <col min="13070" max="13070" width="13" style="114" customWidth="1"/>
    <col min="13071" max="13071" width="10.625" style="114"/>
    <col min="13072" max="13072" width="13.25" style="114" customWidth="1"/>
    <col min="13073" max="13309" width="10.625" style="114"/>
    <col min="13310" max="13310" width="7.875" style="114" customWidth="1"/>
    <col min="13311" max="13311" width="7" style="114" customWidth="1"/>
    <col min="13312" max="13312" width="7.75" style="114" customWidth="1"/>
    <col min="13313" max="13313" width="16" style="114" customWidth="1"/>
    <col min="13314" max="13314" width="9.125" style="114" customWidth="1"/>
    <col min="13315" max="13315" width="13.75" style="114" customWidth="1"/>
    <col min="13316" max="13316" width="11.75" style="114" customWidth="1"/>
    <col min="13317" max="13317" width="3.25" style="114" customWidth="1"/>
    <col min="13318" max="13318" width="11.75" style="114" customWidth="1"/>
    <col min="13319" max="13319" width="14.625" style="114" customWidth="1"/>
    <col min="13320" max="13320" width="9.625" style="114" customWidth="1"/>
    <col min="13321" max="13321" width="14.375" style="114" customWidth="1"/>
    <col min="13322" max="13322" width="10.625" style="114" customWidth="1"/>
    <col min="13323" max="13323" width="11.375" style="114" customWidth="1"/>
    <col min="13324" max="13324" width="13.875" style="114" customWidth="1"/>
    <col min="13325" max="13325" width="10.625" style="114"/>
    <col min="13326" max="13326" width="13" style="114" customWidth="1"/>
    <col min="13327" max="13327" width="10.625" style="114"/>
    <col min="13328" max="13328" width="13.25" style="114" customWidth="1"/>
    <col min="13329" max="13565" width="10.625" style="114"/>
    <col min="13566" max="13566" width="7.875" style="114" customWidth="1"/>
    <col min="13567" max="13567" width="7" style="114" customWidth="1"/>
    <col min="13568" max="13568" width="7.75" style="114" customWidth="1"/>
    <col min="13569" max="13569" width="16" style="114" customWidth="1"/>
    <col min="13570" max="13570" width="9.125" style="114" customWidth="1"/>
    <col min="13571" max="13571" width="13.75" style="114" customWidth="1"/>
    <col min="13572" max="13572" width="11.75" style="114" customWidth="1"/>
    <col min="13573" max="13573" width="3.25" style="114" customWidth="1"/>
    <col min="13574" max="13574" width="11.75" style="114" customWidth="1"/>
    <col min="13575" max="13575" width="14.625" style="114" customWidth="1"/>
    <col min="13576" max="13576" width="9.625" style="114" customWidth="1"/>
    <col min="13577" max="13577" width="14.375" style="114" customWidth="1"/>
    <col min="13578" max="13578" width="10.625" style="114" customWidth="1"/>
    <col min="13579" max="13579" width="11.375" style="114" customWidth="1"/>
    <col min="13580" max="13580" width="13.875" style="114" customWidth="1"/>
    <col min="13581" max="13581" width="10.625" style="114"/>
    <col min="13582" max="13582" width="13" style="114" customWidth="1"/>
    <col min="13583" max="13583" width="10.625" style="114"/>
    <col min="13584" max="13584" width="13.25" style="114" customWidth="1"/>
    <col min="13585" max="13821" width="10.625" style="114"/>
    <col min="13822" max="13822" width="7.875" style="114" customWidth="1"/>
    <col min="13823" max="13823" width="7" style="114" customWidth="1"/>
    <col min="13824" max="13824" width="7.75" style="114" customWidth="1"/>
    <col min="13825" max="13825" width="16" style="114" customWidth="1"/>
    <col min="13826" max="13826" width="9.125" style="114" customWidth="1"/>
    <col min="13827" max="13827" width="13.75" style="114" customWidth="1"/>
    <col min="13828" max="13828" width="11.75" style="114" customWidth="1"/>
    <col min="13829" max="13829" width="3.25" style="114" customWidth="1"/>
    <col min="13830" max="13830" width="11.75" style="114" customWidth="1"/>
    <col min="13831" max="13831" width="14.625" style="114" customWidth="1"/>
    <col min="13832" max="13832" width="9.625" style="114" customWidth="1"/>
    <col min="13833" max="13833" width="14.375" style="114" customWidth="1"/>
    <col min="13834" max="13834" width="10.625" style="114" customWidth="1"/>
    <col min="13835" max="13835" width="11.375" style="114" customWidth="1"/>
    <col min="13836" max="13836" width="13.875" style="114" customWidth="1"/>
    <col min="13837" max="13837" width="10.625" style="114"/>
    <col min="13838" max="13838" width="13" style="114" customWidth="1"/>
    <col min="13839" max="13839" width="10.625" style="114"/>
    <col min="13840" max="13840" width="13.25" style="114" customWidth="1"/>
    <col min="13841" max="14077" width="10.625" style="114"/>
    <col min="14078" max="14078" width="7.875" style="114" customWidth="1"/>
    <col min="14079" max="14079" width="7" style="114" customWidth="1"/>
    <col min="14080" max="14080" width="7.75" style="114" customWidth="1"/>
    <col min="14081" max="14081" width="16" style="114" customWidth="1"/>
    <col min="14082" max="14082" width="9.125" style="114" customWidth="1"/>
    <col min="14083" max="14083" width="13.75" style="114" customWidth="1"/>
    <col min="14084" max="14084" width="11.75" style="114" customWidth="1"/>
    <col min="14085" max="14085" width="3.25" style="114" customWidth="1"/>
    <col min="14086" max="14086" width="11.75" style="114" customWidth="1"/>
    <col min="14087" max="14087" width="14.625" style="114" customWidth="1"/>
    <col min="14088" max="14088" width="9.625" style="114" customWidth="1"/>
    <col min="14089" max="14089" width="14.375" style="114" customWidth="1"/>
    <col min="14090" max="14090" width="10.625" style="114" customWidth="1"/>
    <col min="14091" max="14091" width="11.375" style="114" customWidth="1"/>
    <col min="14092" max="14092" width="13.875" style="114" customWidth="1"/>
    <col min="14093" max="14093" width="10.625" style="114"/>
    <col min="14094" max="14094" width="13" style="114" customWidth="1"/>
    <col min="14095" max="14095" width="10.625" style="114"/>
    <col min="14096" max="14096" width="13.25" style="114" customWidth="1"/>
    <col min="14097" max="14333" width="10.625" style="114"/>
    <col min="14334" max="14334" width="7.875" style="114" customWidth="1"/>
    <col min="14335" max="14335" width="7" style="114" customWidth="1"/>
    <col min="14336" max="14336" width="7.75" style="114" customWidth="1"/>
    <col min="14337" max="14337" width="16" style="114" customWidth="1"/>
    <col min="14338" max="14338" width="9.125" style="114" customWidth="1"/>
    <col min="14339" max="14339" width="13.75" style="114" customWidth="1"/>
    <col min="14340" max="14340" width="11.75" style="114" customWidth="1"/>
    <col min="14341" max="14341" width="3.25" style="114" customWidth="1"/>
    <col min="14342" max="14342" width="11.75" style="114" customWidth="1"/>
    <col min="14343" max="14343" width="14.625" style="114" customWidth="1"/>
    <col min="14344" max="14344" width="9.625" style="114" customWidth="1"/>
    <col min="14345" max="14345" width="14.375" style="114" customWidth="1"/>
    <col min="14346" max="14346" width="10.625" style="114" customWidth="1"/>
    <col min="14347" max="14347" width="11.375" style="114" customWidth="1"/>
    <col min="14348" max="14348" width="13.875" style="114" customWidth="1"/>
    <col min="14349" max="14349" width="10.625" style="114"/>
    <col min="14350" max="14350" width="13" style="114" customWidth="1"/>
    <col min="14351" max="14351" width="10.625" style="114"/>
    <col min="14352" max="14352" width="13.25" style="114" customWidth="1"/>
    <col min="14353" max="14589" width="10.625" style="114"/>
    <col min="14590" max="14590" width="7.875" style="114" customWidth="1"/>
    <col min="14591" max="14591" width="7" style="114" customWidth="1"/>
    <col min="14592" max="14592" width="7.75" style="114" customWidth="1"/>
    <col min="14593" max="14593" width="16" style="114" customWidth="1"/>
    <col min="14594" max="14594" width="9.125" style="114" customWidth="1"/>
    <col min="14595" max="14595" width="13.75" style="114" customWidth="1"/>
    <col min="14596" max="14596" width="11.75" style="114" customWidth="1"/>
    <col min="14597" max="14597" width="3.25" style="114" customWidth="1"/>
    <col min="14598" max="14598" width="11.75" style="114" customWidth="1"/>
    <col min="14599" max="14599" width="14.625" style="114" customWidth="1"/>
    <col min="14600" max="14600" width="9.625" style="114" customWidth="1"/>
    <col min="14601" max="14601" width="14.375" style="114" customWidth="1"/>
    <col min="14602" max="14602" width="10.625" style="114" customWidth="1"/>
    <col min="14603" max="14603" width="11.375" style="114" customWidth="1"/>
    <col min="14604" max="14604" width="13.875" style="114" customWidth="1"/>
    <col min="14605" max="14605" width="10.625" style="114"/>
    <col min="14606" max="14606" width="13" style="114" customWidth="1"/>
    <col min="14607" max="14607" width="10.625" style="114"/>
    <col min="14608" max="14608" width="13.25" style="114" customWidth="1"/>
    <col min="14609" max="14845" width="10.625" style="114"/>
    <col min="14846" max="14846" width="7.875" style="114" customWidth="1"/>
    <col min="14847" max="14847" width="7" style="114" customWidth="1"/>
    <col min="14848" max="14848" width="7.75" style="114" customWidth="1"/>
    <col min="14849" max="14849" width="16" style="114" customWidth="1"/>
    <col min="14850" max="14850" width="9.125" style="114" customWidth="1"/>
    <col min="14851" max="14851" width="13.75" style="114" customWidth="1"/>
    <col min="14852" max="14852" width="11.75" style="114" customWidth="1"/>
    <col min="14853" max="14853" width="3.25" style="114" customWidth="1"/>
    <col min="14854" max="14854" width="11.75" style="114" customWidth="1"/>
    <col min="14855" max="14855" width="14.625" style="114" customWidth="1"/>
    <col min="14856" max="14856" width="9.625" style="114" customWidth="1"/>
    <col min="14857" max="14857" width="14.375" style="114" customWidth="1"/>
    <col min="14858" max="14858" width="10.625" style="114" customWidth="1"/>
    <col min="14859" max="14859" width="11.375" style="114" customWidth="1"/>
    <col min="14860" max="14860" width="13.875" style="114" customWidth="1"/>
    <col min="14861" max="14861" width="10.625" style="114"/>
    <col min="14862" max="14862" width="13" style="114" customWidth="1"/>
    <col min="14863" max="14863" width="10.625" style="114"/>
    <col min="14864" max="14864" width="13.25" style="114" customWidth="1"/>
    <col min="14865" max="15101" width="10.625" style="114"/>
    <col min="15102" max="15102" width="7.875" style="114" customWidth="1"/>
    <col min="15103" max="15103" width="7" style="114" customWidth="1"/>
    <col min="15104" max="15104" width="7.75" style="114" customWidth="1"/>
    <col min="15105" max="15105" width="16" style="114" customWidth="1"/>
    <col min="15106" max="15106" width="9.125" style="114" customWidth="1"/>
    <col min="15107" max="15107" width="13.75" style="114" customWidth="1"/>
    <col min="15108" max="15108" width="11.75" style="114" customWidth="1"/>
    <col min="15109" max="15109" width="3.25" style="114" customWidth="1"/>
    <col min="15110" max="15110" width="11.75" style="114" customWidth="1"/>
    <col min="15111" max="15111" width="14.625" style="114" customWidth="1"/>
    <col min="15112" max="15112" width="9.625" style="114" customWidth="1"/>
    <col min="15113" max="15113" width="14.375" style="114" customWidth="1"/>
    <col min="15114" max="15114" width="10.625" style="114" customWidth="1"/>
    <col min="15115" max="15115" width="11.375" style="114" customWidth="1"/>
    <col min="15116" max="15116" width="13.875" style="114" customWidth="1"/>
    <col min="15117" max="15117" width="10.625" style="114"/>
    <col min="15118" max="15118" width="13" style="114" customWidth="1"/>
    <col min="15119" max="15119" width="10.625" style="114"/>
    <col min="15120" max="15120" width="13.25" style="114" customWidth="1"/>
    <col min="15121" max="15357" width="10.625" style="114"/>
    <col min="15358" max="15358" width="7.875" style="114" customWidth="1"/>
    <col min="15359" max="15359" width="7" style="114" customWidth="1"/>
    <col min="15360" max="15360" width="7.75" style="114" customWidth="1"/>
    <col min="15361" max="15361" width="16" style="114" customWidth="1"/>
    <col min="15362" max="15362" width="9.125" style="114" customWidth="1"/>
    <col min="15363" max="15363" width="13.75" style="114" customWidth="1"/>
    <col min="15364" max="15364" width="11.75" style="114" customWidth="1"/>
    <col min="15365" max="15365" width="3.25" style="114" customWidth="1"/>
    <col min="15366" max="15366" width="11.75" style="114" customWidth="1"/>
    <col min="15367" max="15367" width="14.625" style="114" customWidth="1"/>
    <col min="15368" max="15368" width="9.625" style="114" customWidth="1"/>
    <col min="15369" max="15369" width="14.375" style="114" customWidth="1"/>
    <col min="15370" max="15370" width="10.625" style="114" customWidth="1"/>
    <col min="15371" max="15371" width="11.375" style="114" customWidth="1"/>
    <col min="15372" max="15372" width="13.875" style="114" customWidth="1"/>
    <col min="15373" max="15373" width="10.625" style="114"/>
    <col min="15374" max="15374" width="13" style="114" customWidth="1"/>
    <col min="15375" max="15375" width="10.625" style="114"/>
    <col min="15376" max="15376" width="13.25" style="114" customWidth="1"/>
    <col min="15377" max="15613" width="10.625" style="114"/>
    <col min="15614" max="15614" width="7.875" style="114" customWidth="1"/>
    <col min="15615" max="15615" width="7" style="114" customWidth="1"/>
    <col min="15616" max="15616" width="7.75" style="114" customWidth="1"/>
    <col min="15617" max="15617" width="16" style="114" customWidth="1"/>
    <col min="15618" max="15618" width="9.125" style="114" customWidth="1"/>
    <col min="15619" max="15619" width="13.75" style="114" customWidth="1"/>
    <col min="15620" max="15620" width="11.75" style="114" customWidth="1"/>
    <col min="15621" max="15621" width="3.25" style="114" customWidth="1"/>
    <col min="15622" max="15622" width="11.75" style="114" customWidth="1"/>
    <col min="15623" max="15623" width="14.625" style="114" customWidth="1"/>
    <col min="15624" max="15624" width="9.625" style="114" customWidth="1"/>
    <col min="15625" max="15625" width="14.375" style="114" customWidth="1"/>
    <col min="15626" max="15626" width="10.625" style="114" customWidth="1"/>
    <col min="15627" max="15627" width="11.375" style="114" customWidth="1"/>
    <col min="15628" max="15628" width="13.875" style="114" customWidth="1"/>
    <col min="15629" max="15629" width="10.625" style="114"/>
    <col min="15630" max="15630" width="13" style="114" customWidth="1"/>
    <col min="15631" max="15631" width="10.625" style="114"/>
    <col min="15632" max="15632" width="13.25" style="114" customWidth="1"/>
    <col min="15633" max="15869" width="10.625" style="114"/>
    <col min="15870" max="15870" width="7.875" style="114" customWidth="1"/>
    <col min="15871" max="15871" width="7" style="114" customWidth="1"/>
    <col min="15872" max="15872" width="7.75" style="114" customWidth="1"/>
    <col min="15873" max="15873" width="16" style="114" customWidth="1"/>
    <col min="15874" max="15874" width="9.125" style="114" customWidth="1"/>
    <col min="15875" max="15875" width="13.75" style="114" customWidth="1"/>
    <col min="15876" max="15876" width="11.75" style="114" customWidth="1"/>
    <col min="15877" max="15877" width="3.25" style="114" customWidth="1"/>
    <col min="15878" max="15878" width="11.75" style="114" customWidth="1"/>
    <col min="15879" max="15879" width="14.625" style="114" customWidth="1"/>
    <col min="15880" max="15880" width="9.625" style="114" customWidth="1"/>
    <col min="15881" max="15881" width="14.375" style="114" customWidth="1"/>
    <col min="15882" max="15882" width="10.625" style="114" customWidth="1"/>
    <col min="15883" max="15883" width="11.375" style="114" customWidth="1"/>
    <col min="15884" max="15884" width="13.875" style="114" customWidth="1"/>
    <col min="15885" max="15885" width="10.625" style="114"/>
    <col min="15886" max="15886" width="13" style="114" customWidth="1"/>
    <col min="15887" max="15887" width="10.625" style="114"/>
    <col min="15888" max="15888" width="13.25" style="114" customWidth="1"/>
    <col min="15889" max="16125" width="10.625" style="114"/>
    <col min="16126" max="16126" width="7.875" style="114" customWidth="1"/>
    <col min="16127" max="16127" width="7" style="114" customWidth="1"/>
    <col min="16128" max="16128" width="7.75" style="114" customWidth="1"/>
    <col min="16129" max="16129" width="16" style="114" customWidth="1"/>
    <col min="16130" max="16130" width="9.125" style="114" customWidth="1"/>
    <col min="16131" max="16131" width="13.75" style="114" customWidth="1"/>
    <col min="16132" max="16132" width="11.75" style="114" customWidth="1"/>
    <col min="16133" max="16133" width="3.25" style="114" customWidth="1"/>
    <col min="16134" max="16134" width="11.75" style="114" customWidth="1"/>
    <col min="16135" max="16135" width="14.625" style="114" customWidth="1"/>
    <col min="16136" max="16136" width="9.625" style="114" customWidth="1"/>
    <col min="16137" max="16137" width="14.375" style="114" customWidth="1"/>
    <col min="16138" max="16138" width="10.625" style="114" customWidth="1"/>
    <col min="16139" max="16139" width="11.375" style="114" customWidth="1"/>
    <col min="16140" max="16140" width="13.875" style="114" customWidth="1"/>
    <col min="16141" max="16141" width="10.625" style="114"/>
    <col min="16142" max="16142" width="13" style="114" customWidth="1"/>
    <col min="16143" max="16143" width="10.625" style="114"/>
    <col min="16144" max="16144" width="13.25" style="114" customWidth="1"/>
    <col min="16145" max="16384" width="10.625" style="114"/>
  </cols>
  <sheetData>
    <row r="1" spans="2:14" s="113" customFormat="1" ht="15" customHeight="1"/>
    <row r="2" spans="2:14" s="113" customFormat="1" ht="15" customHeight="1">
      <c r="B2" s="644" t="s">
        <v>0</v>
      </c>
      <c r="C2" s="644"/>
      <c r="D2" s="644"/>
      <c r="E2" s="644"/>
      <c r="F2" s="644"/>
      <c r="G2" s="644"/>
      <c r="H2" s="245"/>
      <c r="I2" s="245"/>
      <c r="J2" s="245"/>
      <c r="K2" s="245"/>
      <c r="L2" s="245"/>
      <c r="M2" s="245"/>
      <c r="N2" s="245"/>
    </row>
    <row r="3" spans="2:14" s="113" customFormat="1" ht="15" customHeight="1">
      <c r="B3" s="644" t="s">
        <v>1</v>
      </c>
      <c r="C3" s="644"/>
      <c r="D3" s="644"/>
      <c r="E3" s="644"/>
      <c r="F3" s="644"/>
      <c r="G3" s="644"/>
      <c r="H3" s="245"/>
      <c r="I3" s="245"/>
      <c r="J3" s="245"/>
      <c r="K3" s="245"/>
      <c r="L3" s="245"/>
      <c r="M3" s="245"/>
      <c r="N3" s="245"/>
    </row>
    <row r="4" spans="2:14" s="113" customFormat="1" ht="15" customHeight="1">
      <c r="B4" s="644" t="s">
        <v>737</v>
      </c>
      <c r="C4" s="644"/>
      <c r="D4" s="644"/>
      <c r="E4" s="644"/>
      <c r="F4" s="644"/>
      <c r="G4" s="644"/>
      <c r="H4" s="245"/>
      <c r="I4" s="245"/>
      <c r="J4" s="245"/>
      <c r="K4" s="245"/>
      <c r="L4" s="245"/>
      <c r="M4" s="245"/>
      <c r="N4" s="245"/>
    </row>
    <row r="5" spans="2:14" ht="15" customHeight="1" thickBot="1">
      <c r="B5" s="849" t="s">
        <v>738</v>
      </c>
      <c r="C5" s="849"/>
      <c r="D5" s="849"/>
      <c r="E5" s="849"/>
      <c r="F5" s="849"/>
      <c r="G5" s="849"/>
      <c r="H5" s="343"/>
      <c r="I5" s="343"/>
      <c r="J5" s="343"/>
      <c r="K5" s="343"/>
      <c r="L5" s="343"/>
      <c r="M5" s="343"/>
      <c r="N5" s="343"/>
    </row>
    <row r="6" spans="2:14" ht="15" customHeight="1" thickBot="1">
      <c r="B6" s="846" t="str">
        <f>'1. General'!E12</f>
        <v>Especialización en Medicina Interna</v>
      </c>
      <c r="C6" s="847"/>
      <c r="D6" s="847"/>
      <c r="E6" s="847"/>
      <c r="F6" s="847"/>
      <c r="G6" s="848"/>
      <c r="H6" s="338"/>
      <c r="I6" s="338"/>
      <c r="J6" s="338"/>
      <c r="K6" s="338"/>
      <c r="L6" s="338"/>
      <c r="M6" s="338"/>
      <c r="N6" s="338"/>
    </row>
    <row r="7" spans="2:14" s="113" customFormat="1" ht="50.1" customHeight="1" thickBot="1">
      <c r="B7" s="115" t="s">
        <v>739</v>
      </c>
      <c r="C7" s="116" t="s">
        <v>740</v>
      </c>
      <c r="D7" s="116" t="s">
        <v>741</v>
      </c>
      <c r="E7" s="844" t="s">
        <v>742</v>
      </c>
      <c r="F7" s="845"/>
      <c r="G7" s="117" t="s">
        <v>743</v>
      </c>
      <c r="H7" s="344"/>
      <c r="I7" s="345" t="s">
        <v>744</v>
      </c>
      <c r="J7" s="346"/>
      <c r="K7" s="346"/>
      <c r="L7" s="346"/>
      <c r="M7" s="347"/>
      <c r="N7" s="118"/>
    </row>
    <row r="8" spans="2:14" s="119" customFormat="1" ht="31.9" customHeight="1">
      <c r="B8" s="348"/>
      <c r="C8" s="349"/>
      <c r="D8" s="350"/>
      <c r="E8" s="362"/>
      <c r="F8" s="363"/>
      <c r="G8" s="351"/>
      <c r="H8" s="445" t="s">
        <v>341</v>
      </c>
      <c r="I8" s="842" t="s">
        <v>745</v>
      </c>
      <c r="J8" s="840" t="s">
        <v>336</v>
      </c>
      <c r="K8" s="837" t="s">
        <v>337</v>
      </c>
      <c r="L8" s="838"/>
      <c r="M8" s="839"/>
      <c r="N8" s="118"/>
    </row>
    <row r="9" spans="2:14" s="119" customFormat="1" ht="31.9" customHeight="1" thickBot="1">
      <c r="B9" s="352"/>
      <c r="C9" s="353"/>
      <c r="D9" s="354"/>
      <c r="E9" s="364"/>
      <c r="F9" s="365"/>
      <c r="G9" s="355"/>
      <c r="H9" s="445" t="s">
        <v>341</v>
      </c>
      <c r="I9" s="843"/>
      <c r="J9" s="841"/>
      <c r="K9" s="306" t="s">
        <v>341</v>
      </c>
      <c r="L9" s="307" t="s">
        <v>63</v>
      </c>
      <c r="M9" s="308" t="s">
        <v>342</v>
      </c>
      <c r="N9" s="118"/>
    </row>
    <row r="10" spans="2:14" s="119" customFormat="1" ht="31.9" customHeight="1">
      <c r="B10" s="356"/>
      <c r="C10" s="357"/>
      <c r="D10" s="358"/>
      <c r="E10" s="361"/>
      <c r="F10" s="366"/>
      <c r="G10" s="359"/>
      <c r="H10" s="446" t="s">
        <v>341</v>
      </c>
      <c r="I10" s="304"/>
      <c r="J10" s="305"/>
      <c r="K10" s="309"/>
      <c r="L10" s="310"/>
      <c r="M10" s="311"/>
      <c r="N10" s="118"/>
    </row>
  </sheetData>
  <sortState xmlns:xlrd2="http://schemas.microsoft.com/office/spreadsheetml/2017/richdata2" ref="B8:G10">
    <sortCondition ref="B8:B10"/>
    <sortCondition ref="C8:C10"/>
  </sortState>
  <mergeCells count="9">
    <mergeCell ref="K8:M8"/>
    <mergeCell ref="J8:J9"/>
    <mergeCell ref="I8:I9"/>
    <mergeCell ref="E7:F7"/>
    <mergeCell ref="B2:G2"/>
    <mergeCell ref="B3:G3"/>
    <mergeCell ref="B4:G4"/>
    <mergeCell ref="B6:G6"/>
    <mergeCell ref="B5:G5"/>
  </mergeCells>
  <conditionalFormatting sqref="C8:C10">
    <cfRule type="duplicateValues" dxfId="23" priority="11"/>
  </conditionalFormatting>
  <printOptions horizontalCentered="1"/>
  <pageMargins left="0.74" right="0.39370078740157483" top="0.98425196850393704" bottom="0.70866141732283472" header="0" footer="0"/>
  <pageSetup scale="71"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39997558519241921"/>
    <pageSetUpPr fitToPage="1"/>
  </sheetPr>
  <dimension ref="B2:X95"/>
  <sheetViews>
    <sheetView showGridLines="0" topLeftCell="A3" zoomScale="80" zoomScaleNormal="80" workbookViewId="0">
      <selection activeCell="G14" sqref="G14"/>
    </sheetView>
  </sheetViews>
  <sheetFormatPr defaultColWidth="11" defaultRowHeight="16.5"/>
  <cols>
    <col min="1" max="1" width="4.875" customWidth="1"/>
    <col min="2" max="2" width="6.25" style="6" customWidth="1"/>
    <col min="3" max="4" width="33.125" customWidth="1"/>
    <col min="5" max="5" width="33.25" bestFit="1" customWidth="1"/>
    <col min="6" max="6" width="21.375" style="2" customWidth="1"/>
    <col min="7" max="7" width="38.125" customWidth="1"/>
    <col min="8" max="8" width="12.375" style="2" customWidth="1"/>
    <col min="9" max="9" width="19.25" style="2" bestFit="1" customWidth="1"/>
    <col min="13" max="13" width="9.625" customWidth="1"/>
  </cols>
  <sheetData>
    <row r="2" spans="2:24" s="27" customFormat="1" ht="14.25" customHeight="1">
      <c r="B2" s="851" t="s">
        <v>0</v>
      </c>
      <c r="C2" s="851"/>
      <c r="D2" s="851"/>
      <c r="E2" s="851"/>
      <c r="F2" s="851"/>
      <c r="G2" s="851"/>
      <c r="H2" s="851"/>
      <c r="I2" s="851"/>
    </row>
    <row r="3" spans="2:24" s="27" customFormat="1" ht="16.5" customHeight="1">
      <c r="B3" s="851" t="s">
        <v>1</v>
      </c>
      <c r="C3" s="851"/>
      <c r="D3" s="851"/>
      <c r="E3" s="851"/>
      <c r="F3" s="851"/>
      <c r="G3" s="851"/>
      <c r="H3" s="851"/>
      <c r="I3" s="851"/>
    </row>
    <row r="4" spans="2:24" s="18" customFormat="1" ht="18" customHeight="1">
      <c r="B4" s="851" t="s">
        <v>746</v>
      </c>
      <c r="C4" s="851"/>
      <c r="D4" s="851"/>
      <c r="E4" s="851"/>
      <c r="F4" s="851"/>
      <c r="G4" s="851"/>
      <c r="H4" s="851"/>
      <c r="I4" s="851"/>
    </row>
    <row r="5" spans="2:24" s="18" customFormat="1" ht="15" customHeight="1" thickBot="1">
      <c r="B5" s="31"/>
      <c r="F5" s="32"/>
      <c r="G5" s="33"/>
      <c r="H5" s="34"/>
      <c r="I5" s="34"/>
    </row>
    <row r="6" spans="2:24" s="64" customFormat="1" ht="15" customHeight="1" thickBot="1">
      <c r="B6" s="852" t="str">
        <f>'1. General'!E13</f>
        <v>F. Medicina</v>
      </c>
      <c r="C6" s="853"/>
      <c r="D6" s="853"/>
      <c r="E6" s="853"/>
      <c r="F6" s="853"/>
      <c r="G6" s="853"/>
      <c r="H6" s="853"/>
      <c r="I6" s="854"/>
    </row>
    <row r="7" spans="2:24" s="15" customFormat="1" ht="12" customHeight="1">
      <c r="B7" s="16"/>
      <c r="F7" s="17"/>
      <c r="H7" s="17"/>
      <c r="I7" s="17"/>
    </row>
    <row r="8" spans="2:24" s="18" customFormat="1" ht="30.75" customHeight="1">
      <c r="B8" s="207" t="s">
        <v>111</v>
      </c>
      <c r="C8" s="208" t="s">
        <v>747</v>
      </c>
      <c r="D8" s="208" t="s">
        <v>748</v>
      </c>
      <c r="E8" s="208" t="s">
        <v>749</v>
      </c>
      <c r="F8" s="208" t="s">
        <v>750</v>
      </c>
      <c r="G8" s="208" t="s">
        <v>751</v>
      </c>
      <c r="H8" s="208" t="s">
        <v>739</v>
      </c>
      <c r="I8" s="209" t="s">
        <v>752</v>
      </c>
    </row>
    <row r="9" spans="2:24" s="15" customFormat="1" ht="29.45" customHeight="1">
      <c r="B9" s="73">
        <v>1</v>
      </c>
      <c r="C9" s="73" t="s">
        <v>753</v>
      </c>
      <c r="D9" s="11"/>
      <c r="E9" s="11" t="s">
        <v>754</v>
      </c>
      <c r="F9" s="11" t="s">
        <v>755</v>
      </c>
      <c r="G9" s="370" t="s">
        <v>756</v>
      </c>
      <c r="H9" s="11">
        <v>2017</v>
      </c>
      <c r="I9" s="206" t="s">
        <v>757</v>
      </c>
    </row>
    <row r="10" spans="2:24" s="15" customFormat="1" ht="29.45" customHeight="1">
      <c r="B10" s="73">
        <v>2</v>
      </c>
      <c r="C10" s="568" t="s">
        <v>758</v>
      </c>
      <c r="D10" s="11"/>
      <c r="E10" s="567" t="s">
        <v>759</v>
      </c>
      <c r="F10" s="567" t="s">
        <v>760</v>
      </c>
      <c r="G10" s="370" t="s">
        <v>761</v>
      </c>
      <c r="H10" s="11">
        <v>2018</v>
      </c>
      <c r="I10" s="206" t="s">
        <v>762</v>
      </c>
    </row>
    <row r="11" spans="2:24" s="15" customFormat="1" ht="29.45" customHeight="1">
      <c r="B11" s="73">
        <v>3</v>
      </c>
      <c r="C11" s="568" t="s">
        <v>763</v>
      </c>
      <c r="D11" s="11"/>
      <c r="E11" s="567" t="s">
        <v>759</v>
      </c>
      <c r="F11" s="567" t="s">
        <v>760</v>
      </c>
      <c r="G11" s="370" t="s">
        <v>764</v>
      </c>
      <c r="H11" s="11">
        <v>2018</v>
      </c>
      <c r="I11" s="206" t="s">
        <v>765</v>
      </c>
    </row>
    <row r="12" spans="2:24" s="15" customFormat="1" ht="29.45" customHeight="1">
      <c r="B12" s="73">
        <v>4</v>
      </c>
      <c r="C12" s="73" t="s">
        <v>766</v>
      </c>
      <c r="D12" s="11"/>
      <c r="E12" s="11" t="s">
        <v>767</v>
      </c>
      <c r="F12" s="11" t="s">
        <v>755</v>
      </c>
      <c r="G12" s="370" t="s">
        <v>768</v>
      </c>
      <c r="H12" s="11">
        <v>2019</v>
      </c>
      <c r="I12" s="206" t="s">
        <v>762</v>
      </c>
    </row>
    <row r="13" spans="2:24" s="15" customFormat="1" ht="29.45" customHeight="1">
      <c r="B13" s="73">
        <v>5</v>
      </c>
      <c r="C13" s="73" t="s">
        <v>769</v>
      </c>
      <c r="D13" s="11"/>
      <c r="E13" s="370" t="s">
        <v>770</v>
      </c>
      <c r="F13" s="11" t="s">
        <v>760</v>
      </c>
      <c r="G13" s="370" t="s">
        <v>771</v>
      </c>
      <c r="H13" s="11">
        <v>2019</v>
      </c>
      <c r="I13" s="206" t="s">
        <v>762</v>
      </c>
    </row>
    <row r="14" spans="2:24" ht="29.45" customHeight="1"/>
    <row r="15" spans="2:24" ht="18">
      <c r="C15" s="850" t="s">
        <v>772</v>
      </c>
      <c r="D15" s="850"/>
      <c r="E15" s="850"/>
      <c r="F15" s="850"/>
      <c r="G15" s="850"/>
      <c r="H15" s="850"/>
      <c r="I15" s="850"/>
      <c r="J15" s="210"/>
      <c r="K15" s="210"/>
      <c r="L15" s="210"/>
      <c r="M15" s="210"/>
      <c r="N15" s="210"/>
      <c r="O15" s="210"/>
      <c r="P15" s="210"/>
      <c r="Q15" s="210"/>
      <c r="R15" s="210"/>
      <c r="S15" s="210"/>
      <c r="T15" s="210"/>
      <c r="U15" s="210"/>
      <c r="V15" s="210"/>
      <c r="W15" s="210"/>
      <c r="X15" s="210"/>
    </row>
    <row r="16" spans="2:24">
      <c r="C16" s="850"/>
      <c r="D16" s="850"/>
      <c r="E16" s="850"/>
      <c r="F16" s="850"/>
      <c r="G16" s="850"/>
      <c r="H16" s="850"/>
      <c r="I16" s="850"/>
      <c r="J16" s="210"/>
      <c r="K16" s="210"/>
      <c r="L16" s="210"/>
      <c r="M16" s="210"/>
      <c r="N16" s="210"/>
      <c r="O16" s="210"/>
      <c r="P16" s="210"/>
      <c r="Q16" s="210"/>
      <c r="R16" s="210"/>
      <c r="S16" s="210"/>
      <c r="T16" s="210"/>
      <c r="U16" s="210"/>
      <c r="V16" s="210"/>
      <c r="W16" s="210"/>
      <c r="X16" s="210"/>
    </row>
    <row r="17" spans="3:9" ht="29.45" customHeight="1">
      <c r="C17" s="417"/>
      <c r="D17" s="418"/>
      <c r="E17" s="418"/>
      <c r="F17" s="418"/>
      <c r="G17" s="418"/>
      <c r="H17" s="418"/>
      <c r="I17" s="418"/>
    </row>
    <row r="18" spans="3:9" ht="29.45" customHeight="1"/>
    <row r="19" spans="3:9" ht="29.45" customHeight="1"/>
    <row r="20" spans="3:9" ht="29.45" customHeight="1"/>
    <row r="21" spans="3:9" ht="29.45" customHeight="1"/>
    <row r="22" spans="3:9" ht="29.45" customHeight="1"/>
    <row r="23" spans="3:9" ht="29.45" customHeight="1"/>
    <row r="24" spans="3:9" ht="29.45" customHeight="1"/>
    <row r="25" spans="3:9" ht="29.45" customHeight="1"/>
    <row r="26" spans="3:9" ht="29.45" customHeight="1"/>
    <row r="27" spans="3:9" ht="29.45" customHeight="1"/>
    <row r="28" spans="3:9" ht="29.45" customHeight="1"/>
    <row r="29" spans="3:9" ht="29.45" customHeight="1"/>
    <row r="30" spans="3:9" ht="29.45" customHeight="1"/>
    <row r="31" spans="3:9" ht="29.45" customHeight="1"/>
    <row r="32" spans="3:9" ht="29.45" customHeight="1"/>
    <row r="33" ht="29.45" customHeight="1"/>
    <row r="34" ht="29.45" customHeight="1"/>
    <row r="35" ht="29.45" customHeight="1"/>
    <row r="36" ht="29.45" customHeight="1"/>
    <row r="37" ht="29.45" customHeight="1"/>
    <row r="38" ht="29.45" customHeight="1"/>
    <row r="39" ht="29.45" customHeight="1"/>
    <row r="40" ht="29.45" customHeight="1"/>
    <row r="41" ht="29.45" customHeight="1"/>
    <row r="42" ht="29.45" customHeight="1"/>
    <row r="43" ht="29.45" customHeight="1"/>
    <row r="44" ht="29.45" customHeight="1"/>
    <row r="45" ht="29.45" customHeight="1"/>
    <row r="46" ht="29.45" customHeight="1"/>
    <row r="47" ht="29.45" customHeight="1"/>
    <row r="48" ht="29.45" customHeight="1"/>
    <row r="49" ht="29.45" customHeight="1"/>
    <row r="50" ht="29.45" customHeight="1"/>
    <row r="51" ht="29.45" customHeight="1"/>
    <row r="52" ht="29.45" customHeight="1"/>
    <row r="53" ht="29.45" customHeight="1"/>
    <row r="54" ht="29.45" customHeight="1"/>
    <row r="55" ht="29.45" customHeight="1"/>
    <row r="56" ht="29.45" customHeight="1"/>
    <row r="57" ht="29.45" customHeight="1"/>
    <row r="58" ht="29.45" customHeight="1"/>
    <row r="59" ht="29.45" customHeight="1"/>
    <row r="60" ht="29.45" customHeight="1"/>
    <row r="61" ht="29.45" customHeight="1"/>
    <row r="62" ht="29.45" customHeight="1"/>
    <row r="63" ht="29.45" customHeight="1"/>
    <row r="64" ht="29.45" customHeight="1"/>
    <row r="65" ht="29.45" customHeight="1"/>
    <row r="66" ht="29.45" customHeight="1"/>
    <row r="67" ht="29.45" customHeight="1"/>
    <row r="68" ht="29.45" customHeight="1"/>
    <row r="69" ht="29.45" customHeight="1"/>
    <row r="70" ht="29.45" customHeight="1"/>
    <row r="71" ht="29.45" customHeight="1"/>
    <row r="72" ht="29.45" customHeight="1"/>
    <row r="73" ht="29.45" customHeight="1"/>
    <row r="74" ht="29.45" customHeight="1"/>
    <row r="75" ht="29.45" customHeight="1"/>
    <row r="76" ht="29.45" customHeight="1"/>
    <row r="77" ht="29.45" customHeight="1"/>
    <row r="78" ht="29.45" customHeight="1"/>
    <row r="79" ht="29.45" customHeight="1"/>
    <row r="80" ht="29.45" customHeight="1"/>
    <row r="81" spans="10:24" ht="29.45" customHeight="1"/>
    <row r="82" spans="10:24" ht="29.45" customHeight="1"/>
    <row r="83" spans="10:24" ht="29.45" customHeight="1"/>
    <row r="84" spans="10:24" ht="29.45" customHeight="1"/>
    <row r="85" spans="10:24" ht="29.45" customHeight="1"/>
    <row r="86" spans="10:24" ht="29.45" customHeight="1"/>
    <row r="87" spans="10:24" ht="29.45" customHeight="1"/>
    <row r="88" spans="10:24" ht="29.45" customHeight="1"/>
    <row r="89" spans="10:24" ht="29.45" customHeight="1"/>
    <row r="90" spans="10:24" ht="29.45" customHeight="1"/>
    <row r="91" spans="10:24" ht="29.45" customHeight="1"/>
    <row r="94" spans="10:24" ht="14.45" customHeight="1">
      <c r="J94" s="418"/>
      <c r="K94" s="418"/>
      <c r="L94" s="418"/>
      <c r="M94" s="418"/>
      <c r="N94" s="418"/>
      <c r="O94" s="418"/>
      <c r="P94" s="418"/>
      <c r="Q94" s="418"/>
      <c r="R94" s="418"/>
      <c r="S94" s="418"/>
      <c r="T94" s="418"/>
      <c r="U94" s="418"/>
      <c r="V94" s="418"/>
      <c r="W94" s="418"/>
      <c r="X94" s="418"/>
    </row>
    <row r="95" spans="10:24" ht="18" customHeight="1">
      <c r="J95" s="418"/>
      <c r="K95" s="418"/>
      <c r="L95" s="418"/>
      <c r="M95" s="418"/>
      <c r="N95" s="418"/>
      <c r="O95" s="418"/>
      <c r="P95" s="418"/>
      <c r="Q95" s="418"/>
      <c r="R95" s="418"/>
      <c r="S95" s="418"/>
      <c r="T95" s="418"/>
      <c r="U95" s="418"/>
      <c r="V95" s="418"/>
      <c r="W95" s="418"/>
      <c r="X95" s="418"/>
    </row>
  </sheetData>
  <mergeCells count="6">
    <mergeCell ref="C16:I16"/>
    <mergeCell ref="B4:I4"/>
    <mergeCell ref="B2:I2"/>
    <mergeCell ref="B3:I3"/>
    <mergeCell ref="B6:I6"/>
    <mergeCell ref="C15:I15"/>
  </mergeCells>
  <phoneticPr fontId="9" type="noConversion"/>
  <printOptions horizontalCentered="1"/>
  <pageMargins left="0.71" right="0.39370078740157483" top="0.98425196850393704" bottom="0.70866141732283472" header="0" footer="0"/>
  <pageSetup scale="84" orientation="landscape"/>
  <headerFooter alignWithMargins="0"/>
  <tableParts count="1">
    <tablePart r:id="rId1"/>
  </tablePart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53B96-8B7F-4D85-BA0C-C2B171A7080A}">
  <sheetPr>
    <tabColor theme="6" tint="0.39997558519241921"/>
    <pageSetUpPr fitToPage="1"/>
  </sheetPr>
  <dimension ref="A1:AL120"/>
  <sheetViews>
    <sheetView showGridLines="0" showRowColHeaders="0" zoomScale="70" zoomScaleNormal="70" workbookViewId="0"/>
  </sheetViews>
  <sheetFormatPr defaultColWidth="11" defaultRowHeight="16.5"/>
  <cols>
    <col min="1" max="2" width="6" customWidth="1"/>
    <col min="3" max="3" width="54.875" customWidth="1"/>
    <col min="4" max="4" width="23.875" bestFit="1" customWidth="1"/>
    <col min="5" max="5" width="12.25" bestFit="1" customWidth="1"/>
    <col min="6" max="6" width="8.375" customWidth="1"/>
    <col min="7" max="7" width="23.875" bestFit="1" customWidth="1"/>
    <col min="8" max="8" width="10.75" customWidth="1"/>
    <col min="9" max="9" width="8.875" customWidth="1"/>
    <col min="10" max="10" width="17.625" bestFit="1" customWidth="1"/>
    <col min="11" max="11" width="9.25" bestFit="1" customWidth="1"/>
    <col min="12" max="12" width="7.875" customWidth="1"/>
    <col min="13" max="13" width="17.625" bestFit="1" customWidth="1"/>
    <col min="14" max="14" width="9.375" customWidth="1"/>
    <col min="15" max="15" width="11" customWidth="1"/>
    <col min="16" max="16" width="23.875" bestFit="1" customWidth="1"/>
    <col min="17" max="17" width="12.25" bestFit="1" customWidth="1"/>
    <col min="18" max="18" width="11" customWidth="1"/>
    <col min="22" max="22" width="35.125" bestFit="1" customWidth="1"/>
    <col min="39" max="42" width="11" customWidth="1"/>
  </cols>
  <sheetData>
    <row r="1" spans="2:38">
      <c r="C1" s="74"/>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row>
    <row r="2" spans="2:38" ht="23.25" customHeight="1">
      <c r="C2" s="900" t="s">
        <v>0</v>
      </c>
      <c r="D2" s="900"/>
      <c r="E2" s="900"/>
      <c r="F2" s="900"/>
      <c r="G2" s="900"/>
      <c r="H2" s="900"/>
      <c r="I2" s="900"/>
      <c r="J2" s="900"/>
      <c r="K2" s="900"/>
      <c r="L2" s="900"/>
      <c r="M2" s="900"/>
      <c r="N2" s="900"/>
      <c r="O2" s="900"/>
      <c r="P2" s="900"/>
      <c r="Q2" s="900"/>
      <c r="R2" s="75"/>
      <c r="S2" s="74"/>
      <c r="T2" s="74"/>
      <c r="U2" s="74"/>
      <c r="V2" s="74"/>
      <c r="W2" s="74"/>
      <c r="X2" s="74"/>
      <c r="Y2" s="74"/>
      <c r="Z2" s="74"/>
      <c r="AA2" s="74"/>
      <c r="AB2" s="74"/>
      <c r="AC2" s="74"/>
      <c r="AD2" s="74"/>
      <c r="AE2" s="74"/>
      <c r="AF2" s="74"/>
      <c r="AG2" s="74"/>
      <c r="AH2" s="74"/>
      <c r="AI2" s="74"/>
      <c r="AJ2" s="74"/>
      <c r="AK2" s="74"/>
      <c r="AL2" s="74"/>
    </row>
    <row r="3" spans="2:38" ht="17.25" customHeight="1">
      <c r="C3" s="901" t="s">
        <v>773</v>
      </c>
      <c r="D3" s="901"/>
      <c r="E3" s="901"/>
      <c r="F3" s="901"/>
      <c r="G3" s="901"/>
      <c r="H3" s="901"/>
      <c r="I3" s="901"/>
      <c r="J3" s="901"/>
      <c r="K3" s="901"/>
      <c r="L3" s="901"/>
      <c r="M3" s="901"/>
      <c r="N3" s="901"/>
      <c r="O3" s="901"/>
      <c r="P3" s="901"/>
      <c r="Q3" s="901"/>
      <c r="R3" s="75"/>
      <c r="S3" s="74"/>
      <c r="T3" s="74"/>
      <c r="U3" s="74"/>
      <c r="V3" s="74"/>
      <c r="W3" s="74"/>
      <c r="X3" s="74"/>
      <c r="Y3" s="74"/>
      <c r="Z3" s="74"/>
      <c r="AA3" s="74"/>
      <c r="AB3" s="74"/>
      <c r="AC3" s="74"/>
      <c r="AD3" s="74"/>
      <c r="AE3" s="74"/>
      <c r="AF3" s="74"/>
      <c r="AG3" s="74"/>
      <c r="AH3" s="74"/>
      <c r="AI3" s="74"/>
      <c r="AJ3" s="74"/>
      <c r="AK3" s="74"/>
      <c r="AL3" s="74"/>
    </row>
    <row r="4" spans="2:38" ht="24" customHeight="1">
      <c r="C4" s="901" t="s">
        <v>774</v>
      </c>
      <c r="D4" s="901"/>
      <c r="E4" s="901"/>
      <c r="F4" s="901"/>
      <c r="G4" s="901"/>
      <c r="H4" s="901"/>
      <c r="I4" s="901"/>
      <c r="J4" s="901"/>
      <c r="K4" s="901"/>
      <c r="L4" s="901"/>
      <c r="M4" s="901"/>
      <c r="N4" s="901"/>
      <c r="O4" s="901"/>
      <c r="P4" s="901"/>
      <c r="Q4" s="901"/>
      <c r="R4" s="5"/>
      <c r="S4" s="74"/>
      <c r="T4" s="74"/>
      <c r="U4" s="74"/>
      <c r="V4" s="74"/>
      <c r="W4" s="74"/>
      <c r="X4" s="74"/>
      <c r="Y4" s="74"/>
      <c r="Z4" s="74"/>
      <c r="AA4" s="74"/>
      <c r="AB4" s="74"/>
      <c r="AC4" s="74"/>
      <c r="AD4" s="74"/>
      <c r="AE4" s="74"/>
      <c r="AF4" s="74"/>
      <c r="AG4" s="74"/>
      <c r="AH4" s="74"/>
      <c r="AI4" s="74"/>
      <c r="AJ4" s="74"/>
      <c r="AK4" s="74"/>
      <c r="AL4" s="74"/>
    </row>
    <row r="5" spans="2:38" ht="24" customHeight="1" thickBot="1">
      <c r="C5" s="5"/>
      <c r="D5" s="5"/>
      <c r="E5" s="5"/>
      <c r="F5" s="5"/>
      <c r="G5" s="5"/>
      <c r="H5" s="5"/>
      <c r="I5" s="5"/>
      <c r="J5" s="5"/>
      <c r="K5" s="5"/>
      <c r="L5" s="5"/>
      <c r="M5" s="5"/>
      <c r="N5" s="5"/>
      <c r="O5" s="5"/>
      <c r="P5" s="5"/>
      <c r="Q5" s="5"/>
      <c r="R5" s="5"/>
      <c r="S5" s="74"/>
      <c r="T5" s="74"/>
      <c r="U5" s="74"/>
      <c r="V5" s="74"/>
      <c r="W5" s="74"/>
      <c r="X5" s="74"/>
      <c r="Y5" s="74"/>
      <c r="Z5" s="74"/>
      <c r="AA5" s="74"/>
      <c r="AB5" s="74"/>
      <c r="AC5" s="74"/>
      <c r="AD5" s="74"/>
      <c r="AE5" s="74"/>
      <c r="AF5" s="74"/>
      <c r="AG5" s="74"/>
      <c r="AH5" s="74"/>
      <c r="AI5" s="74"/>
      <c r="AJ5" s="74"/>
      <c r="AK5" s="74"/>
      <c r="AL5" s="74"/>
    </row>
    <row r="6" spans="2:38" s="79" customFormat="1" ht="24" customHeight="1">
      <c r="C6" s="76"/>
      <c r="D6" s="902" t="s">
        <v>775</v>
      </c>
      <c r="E6" s="902"/>
      <c r="F6" s="77"/>
      <c r="G6" s="902" t="s">
        <v>776</v>
      </c>
      <c r="H6" s="902"/>
      <c r="I6" s="77"/>
      <c r="J6" s="902" t="s">
        <v>777</v>
      </c>
      <c r="K6" s="902"/>
      <c r="L6" s="77"/>
      <c r="M6" s="902" t="s">
        <v>778</v>
      </c>
      <c r="N6" s="902"/>
      <c r="O6" s="77"/>
      <c r="P6" s="902" t="s">
        <v>60</v>
      </c>
      <c r="Q6" s="902"/>
      <c r="R6" s="78"/>
      <c r="S6" s="878" t="s">
        <v>779</v>
      </c>
      <c r="T6" s="879"/>
      <c r="U6" s="880"/>
    </row>
    <row r="7" spans="2:38" s="79" customFormat="1" ht="15.75" customHeight="1">
      <c r="C7" s="80" t="s">
        <v>780</v>
      </c>
      <c r="D7" s="81" t="s">
        <v>781</v>
      </c>
      <c r="E7" s="81" t="s">
        <v>782</v>
      </c>
      <c r="F7" s="77"/>
      <c r="G7" s="81" t="s">
        <v>781</v>
      </c>
      <c r="H7" s="81" t="s">
        <v>782</v>
      </c>
      <c r="I7" s="77"/>
      <c r="J7" s="81" t="s">
        <v>781</v>
      </c>
      <c r="K7" s="81" t="s">
        <v>782</v>
      </c>
      <c r="L7" s="77"/>
      <c r="M7" s="81" t="s">
        <v>781</v>
      </c>
      <c r="N7" s="81" t="s">
        <v>782</v>
      </c>
      <c r="O7" s="77"/>
      <c r="P7" s="81" t="s">
        <v>781</v>
      </c>
      <c r="Q7" s="81" t="s">
        <v>782</v>
      </c>
      <c r="R7" s="78"/>
      <c r="S7" s="881" t="s">
        <v>782</v>
      </c>
      <c r="T7" s="882"/>
      <c r="U7" s="142" t="s">
        <v>783</v>
      </c>
      <c r="V7" s="143"/>
      <c r="W7" s="883"/>
      <c r="X7" s="883"/>
      <c r="Y7" s="883"/>
      <c r="Z7" s="883"/>
    </row>
    <row r="8" spans="2:38" s="79" customFormat="1" ht="15.75" customHeight="1" thickBot="1">
      <c r="B8" s="884" t="s">
        <v>784</v>
      </c>
      <c r="C8" s="144" t="s">
        <v>785</v>
      </c>
      <c r="D8" s="145">
        <v>147</v>
      </c>
      <c r="E8" s="146">
        <v>8869.3000000000047</v>
      </c>
      <c r="F8" s="82"/>
      <c r="G8" s="145">
        <v>0</v>
      </c>
      <c r="H8" s="146">
        <v>0</v>
      </c>
      <c r="I8" s="147"/>
      <c r="J8" s="145">
        <v>0</v>
      </c>
      <c r="K8" s="146">
        <v>0</v>
      </c>
      <c r="L8" s="147"/>
      <c r="M8" s="145">
        <v>0</v>
      </c>
      <c r="N8" s="146">
        <v>0</v>
      </c>
      <c r="O8" s="148"/>
      <c r="P8" s="145">
        <f t="shared" ref="P8:Q18" si="0">D8+G8+J8+M8</f>
        <v>147</v>
      </c>
      <c r="Q8" s="146">
        <f t="shared" si="0"/>
        <v>8869.3000000000047</v>
      </c>
      <c r="R8" s="84"/>
      <c r="S8" s="885">
        <f>Q8+Q9+Q10+Q11+Q12+Q13+Q14</f>
        <v>37263.166000000019</v>
      </c>
      <c r="T8" s="886"/>
      <c r="U8" s="149">
        <f>S8/10000</f>
        <v>3.7263166000000019</v>
      </c>
    </row>
    <row r="9" spans="2:38" s="79" customFormat="1" ht="15.75" customHeight="1" thickBot="1">
      <c r="B9" s="884"/>
      <c r="C9" s="150" t="s">
        <v>786</v>
      </c>
      <c r="D9" s="151">
        <v>153</v>
      </c>
      <c r="E9" s="152">
        <v>7969.4399999999969</v>
      </c>
      <c r="F9" s="82"/>
      <c r="G9" s="151">
        <v>0</v>
      </c>
      <c r="H9" s="152">
        <v>0</v>
      </c>
      <c r="I9" s="147"/>
      <c r="J9" s="151">
        <v>0</v>
      </c>
      <c r="K9" s="152">
        <v>0</v>
      </c>
      <c r="L9" s="147"/>
      <c r="M9" s="151">
        <v>0</v>
      </c>
      <c r="N9" s="152">
        <v>0</v>
      </c>
      <c r="O9" s="148"/>
      <c r="P9" s="151">
        <f t="shared" si="0"/>
        <v>153</v>
      </c>
      <c r="Q9" s="152">
        <f t="shared" si="0"/>
        <v>7969.4399999999969</v>
      </c>
      <c r="R9" s="78"/>
      <c r="S9" s="887"/>
      <c r="T9" s="887"/>
      <c r="U9" s="153"/>
    </row>
    <row r="10" spans="2:38" s="79" customFormat="1" ht="15.75" customHeight="1" thickBot="1">
      <c r="B10" s="884"/>
      <c r="C10" s="144" t="s">
        <v>787</v>
      </c>
      <c r="D10" s="145">
        <v>88</v>
      </c>
      <c r="E10" s="146">
        <v>4024.4899999999993</v>
      </c>
      <c r="F10" s="82"/>
      <c r="G10" s="145">
        <v>0</v>
      </c>
      <c r="H10" s="146">
        <v>0</v>
      </c>
      <c r="I10" s="147"/>
      <c r="J10" s="145">
        <v>0</v>
      </c>
      <c r="K10" s="146">
        <v>0</v>
      </c>
      <c r="L10" s="147"/>
      <c r="M10" s="145">
        <v>0</v>
      </c>
      <c r="N10" s="146">
        <v>0</v>
      </c>
      <c r="O10" s="148"/>
      <c r="P10" s="145">
        <f t="shared" si="0"/>
        <v>88</v>
      </c>
      <c r="Q10" s="146">
        <f t="shared" si="0"/>
        <v>4024.4899999999993</v>
      </c>
      <c r="R10" s="78"/>
      <c r="S10" s="888">
        <f>S8</f>
        <v>37263.166000000019</v>
      </c>
      <c r="T10" s="889"/>
      <c r="U10" s="85">
        <f>S10/10000</f>
        <v>3.7263166000000019</v>
      </c>
      <c r="V10" s="86" t="s">
        <v>60</v>
      </c>
    </row>
    <row r="11" spans="2:38" s="79" customFormat="1" ht="15.75" customHeight="1">
      <c r="B11" s="884"/>
      <c r="C11" s="150" t="s">
        <v>788</v>
      </c>
      <c r="D11" s="151">
        <v>12</v>
      </c>
      <c r="E11" s="152">
        <v>2531.61</v>
      </c>
      <c r="F11" s="82"/>
      <c r="G11" s="151">
        <v>0</v>
      </c>
      <c r="H11" s="152">
        <v>0</v>
      </c>
      <c r="I11" s="147"/>
      <c r="J11" s="151">
        <v>0</v>
      </c>
      <c r="K11" s="152">
        <v>0</v>
      </c>
      <c r="L11" s="147"/>
      <c r="M11" s="151">
        <v>0</v>
      </c>
      <c r="N11" s="152">
        <v>0</v>
      </c>
      <c r="O11" s="148"/>
      <c r="P11" s="151">
        <f t="shared" si="0"/>
        <v>12</v>
      </c>
      <c r="Q11" s="152">
        <f t="shared" si="0"/>
        <v>2531.61</v>
      </c>
      <c r="R11" s="78"/>
    </row>
    <row r="12" spans="2:38" s="79" customFormat="1" ht="15.75" customHeight="1" thickBot="1">
      <c r="B12" s="884"/>
      <c r="C12" s="144" t="s">
        <v>789</v>
      </c>
      <c r="D12" s="145">
        <v>100</v>
      </c>
      <c r="E12" s="146">
        <v>3517.2000000000021</v>
      </c>
      <c r="F12" s="82"/>
      <c r="G12" s="145">
        <v>0</v>
      </c>
      <c r="H12" s="146">
        <v>0</v>
      </c>
      <c r="I12" s="147"/>
      <c r="J12" s="145">
        <v>0</v>
      </c>
      <c r="K12" s="146">
        <v>0</v>
      </c>
      <c r="L12" s="147"/>
      <c r="M12" s="145">
        <v>0</v>
      </c>
      <c r="N12" s="146">
        <v>0</v>
      </c>
      <c r="O12" s="148"/>
      <c r="P12" s="145">
        <f t="shared" si="0"/>
        <v>100</v>
      </c>
      <c r="Q12" s="146">
        <f t="shared" si="0"/>
        <v>3517.2000000000021</v>
      </c>
      <c r="R12" s="78"/>
    </row>
    <row r="13" spans="2:38" s="79" customFormat="1" ht="15.75" customHeight="1">
      <c r="B13" s="884"/>
      <c r="C13" s="150" t="s">
        <v>790</v>
      </c>
      <c r="D13" s="151">
        <v>0</v>
      </c>
      <c r="E13" s="152">
        <v>0</v>
      </c>
      <c r="F13" s="82"/>
      <c r="G13" s="151">
        <v>0</v>
      </c>
      <c r="H13" s="152">
        <v>0</v>
      </c>
      <c r="I13" s="147"/>
      <c r="J13" s="151">
        <v>0</v>
      </c>
      <c r="K13" s="152">
        <v>0</v>
      </c>
      <c r="L13" s="147"/>
      <c r="M13" s="151">
        <v>0</v>
      </c>
      <c r="N13" s="152">
        <v>0</v>
      </c>
      <c r="O13" s="148"/>
      <c r="P13" s="151">
        <f t="shared" si="0"/>
        <v>0</v>
      </c>
      <c r="Q13" s="152">
        <f t="shared" si="0"/>
        <v>0</v>
      </c>
      <c r="R13" s="78"/>
      <c r="S13" s="878" t="s">
        <v>791</v>
      </c>
      <c r="T13" s="879"/>
      <c r="U13" s="880"/>
    </row>
    <row r="14" spans="2:38" s="79" customFormat="1" ht="15.75" customHeight="1" thickBot="1">
      <c r="B14" s="884"/>
      <c r="C14" s="144" t="s">
        <v>792</v>
      </c>
      <c r="D14" s="145">
        <v>827</v>
      </c>
      <c r="E14" s="146">
        <v>10060.666000000021</v>
      </c>
      <c r="F14" s="82"/>
      <c r="G14" s="145">
        <v>2</v>
      </c>
      <c r="H14" s="146">
        <v>290.45999999999998</v>
      </c>
      <c r="I14" s="147"/>
      <c r="J14" s="145">
        <v>0</v>
      </c>
      <c r="K14" s="146">
        <v>0</v>
      </c>
      <c r="L14" s="147"/>
      <c r="M14" s="145">
        <v>0</v>
      </c>
      <c r="N14" s="146">
        <v>0</v>
      </c>
      <c r="O14" s="148"/>
      <c r="P14" s="145">
        <f t="shared" si="0"/>
        <v>829</v>
      </c>
      <c r="Q14" s="146">
        <f t="shared" si="0"/>
        <v>10351.12600000002</v>
      </c>
      <c r="R14" s="78"/>
      <c r="S14" s="890" t="s">
        <v>782</v>
      </c>
      <c r="T14" s="891"/>
      <c r="U14" s="154" t="s">
        <v>783</v>
      </c>
    </row>
    <row r="15" spans="2:38" s="162" customFormat="1" ht="24.75" customHeight="1" thickBot="1">
      <c r="B15" s="892" t="s">
        <v>793</v>
      </c>
      <c r="C15" s="155" t="s">
        <v>794</v>
      </c>
      <c r="D15" s="156">
        <v>35</v>
      </c>
      <c r="E15" s="156">
        <v>37908.86</v>
      </c>
      <c r="F15" s="157"/>
      <c r="G15" s="156">
        <v>0</v>
      </c>
      <c r="H15" s="156">
        <v>0</v>
      </c>
      <c r="I15" s="158"/>
      <c r="J15" s="156">
        <v>0</v>
      </c>
      <c r="K15" s="156">
        <v>0</v>
      </c>
      <c r="L15" s="158"/>
      <c r="M15" s="156">
        <v>0</v>
      </c>
      <c r="N15" s="156">
        <v>0</v>
      </c>
      <c r="O15" s="159"/>
      <c r="P15" s="156">
        <f t="shared" si="0"/>
        <v>35</v>
      </c>
      <c r="Q15" s="156">
        <f t="shared" si="0"/>
        <v>37908.86</v>
      </c>
      <c r="R15" s="160"/>
      <c r="S15" s="893">
        <f>Q15+Q16+Q17+Q18</f>
        <v>47475.085999999996</v>
      </c>
      <c r="T15" s="894"/>
      <c r="U15" s="161">
        <f>S15/10000</f>
        <v>4.7475085999999997</v>
      </c>
    </row>
    <row r="16" spans="2:38" s="162" customFormat="1" ht="24.75" customHeight="1" thickBot="1">
      <c r="B16" s="892"/>
      <c r="C16" s="163" t="s">
        <v>795</v>
      </c>
      <c r="D16" s="164">
        <v>41</v>
      </c>
      <c r="E16" s="164">
        <v>3845.1659999999993</v>
      </c>
      <c r="F16" s="157"/>
      <c r="G16" s="164">
        <v>2</v>
      </c>
      <c r="H16" s="164">
        <v>5.2799999999999994</v>
      </c>
      <c r="I16" s="158"/>
      <c r="J16" s="164">
        <v>0</v>
      </c>
      <c r="K16" s="164">
        <v>0</v>
      </c>
      <c r="L16" s="158"/>
      <c r="M16" s="164">
        <v>0</v>
      </c>
      <c r="N16" s="164">
        <v>0</v>
      </c>
      <c r="O16" s="159"/>
      <c r="P16" s="164">
        <f t="shared" si="0"/>
        <v>43</v>
      </c>
      <c r="Q16" s="164">
        <f t="shared" si="0"/>
        <v>3850.4459999999995</v>
      </c>
      <c r="R16" s="160"/>
    </row>
    <row r="17" spans="1:22" s="162" customFormat="1" ht="42" customHeight="1">
      <c r="B17" s="892"/>
      <c r="C17" s="165" t="s">
        <v>796</v>
      </c>
      <c r="D17" s="156">
        <v>29</v>
      </c>
      <c r="E17" s="156">
        <v>3156.3800000000019</v>
      </c>
      <c r="F17" s="157"/>
      <c r="G17" s="156">
        <v>0</v>
      </c>
      <c r="H17" s="156">
        <v>0</v>
      </c>
      <c r="I17" s="158"/>
      <c r="J17" s="156">
        <v>0</v>
      </c>
      <c r="K17" s="156">
        <v>0</v>
      </c>
      <c r="L17" s="158"/>
      <c r="M17" s="156">
        <v>0</v>
      </c>
      <c r="N17" s="156">
        <v>0</v>
      </c>
      <c r="O17" s="159"/>
      <c r="P17" s="156">
        <f t="shared" si="0"/>
        <v>29</v>
      </c>
      <c r="Q17" s="156">
        <f t="shared" si="0"/>
        <v>3156.3800000000019</v>
      </c>
      <c r="R17" s="160"/>
      <c r="S17" s="895" t="s">
        <v>797</v>
      </c>
      <c r="T17" s="896"/>
      <c r="U17" s="897"/>
      <c r="V17" s="166" t="s">
        <v>798</v>
      </c>
    </row>
    <row r="18" spans="1:22" s="162" customFormat="1" ht="24.75" customHeight="1" thickBot="1">
      <c r="B18" s="892"/>
      <c r="C18" s="163" t="s">
        <v>799</v>
      </c>
      <c r="D18" s="164">
        <v>244</v>
      </c>
      <c r="E18" s="164">
        <v>2539.9599999999978</v>
      </c>
      <c r="F18" s="157"/>
      <c r="G18" s="164">
        <v>2</v>
      </c>
      <c r="H18" s="164">
        <v>19.440000000000001</v>
      </c>
      <c r="I18" s="158"/>
      <c r="J18" s="164">
        <v>0</v>
      </c>
      <c r="K18" s="164">
        <v>0</v>
      </c>
      <c r="L18" s="158"/>
      <c r="M18" s="164">
        <v>0</v>
      </c>
      <c r="N18" s="164">
        <v>0</v>
      </c>
      <c r="O18" s="159"/>
      <c r="P18" s="164">
        <f t="shared" si="0"/>
        <v>246</v>
      </c>
      <c r="Q18" s="164">
        <f t="shared" si="0"/>
        <v>2559.3999999999978</v>
      </c>
      <c r="R18" s="160"/>
      <c r="S18" s="898" t="s">
        <v>782</v>
      </c>
      <c r="T18" s="899"/>
      <c r="U18" s="167" t="s">
        <v>783</v>
      </c>
    </row>
    <row r="19" spans="1:22" s="79" customFormat="1" ht="17.25" thickBot="1">
      <c r="A19" s="83"/>
      <c r="B19" s="83"/>
      <c r="C19" s="87" t="s">
        <v>800</v>
      </c>
      <c r="D19" s="88">
        <f>SUM(D8:D18)</f>
        <v>1676</v>
      </c>
      <c r="E19" s="89">
        <f>SUM(E8:E18)</f>
        <v>84423.072000000015</v>
      </c>
      <c r="F19" s="82"/>
      <c r="G19" s="90">
        <f>SUM(G8:G18)</f>
        <v>6</v>
      </c>
      <c r="H19" s="89">
        <f>SUM(H8:H18)</f>
        <v>315.17999999999995</v>
      </c>
      <c r="I19" s="82"/>
      <c r="J19" s="90">
        <f>SUM(J8:J18)</f>
        <v>0</v>
      </c>
      <c r="K19" s="89">
        <f>SUM(K8:K18)</f>
        <v>0</v>
      </c>
      <c r="L19" s="82"/>
      <c r="M19" s="91">
        <f>SUM(M8:M18)</f>
        <v>0</v>
      </c>
      <c r="N19" s="89">
        <f>SUM(N8:N18)</f>
        <v>0</v>
      </c>
      <c r="O19" s="83"/>
      <c r="P19" s="92">
        <f>SUM(P8:P18)</f>
        <v>1682</v>
      </c>
      <c r="Q19" s="93">
        <f>SUM(Q8:Q18)</f>
        <v>84738.252000000008</v>
      </c>
      <c r="R19" s="160"/>
      <c r="S19" s="893">
        <f>S10+S15</f>
        <v>84738.252000000008</v>
      </c>
      <c r="T19" s="894"/>
      <c r="U19" s="161">
        <f>S19/10000</f>
        <v>8.4738252000000003</v>
      </c>
    </row>
    <row r="20" spans="1:22" s="83" customFormat="1">
      <c r="A20"/>
      <c r="B20"/>
      <c r="C20" s="5"/>
      <c r="D20" s="94"/>
      <c r="E20" s="94"/>
      <c r="F20" s="5"/>
      <c r="G20" s="5"/>
      <c r="H20" s="5"/>
      <c r="I20" s="5"/>
      <c r="J20" s="5"/>
      <c r="K20" s="5"/>
      <c r="L20" s="5"/>
      <c r="M20" s="5"/>
      <c r="N20" s="877"/>
      <c r="O20" s="877"/>
      <c r="P20"/>
      <c r="Q20" s="5"/>
    </row>
    <row r="21" spans="1:22">
      <c r="C21" s="5"/>
      <c r="D21" s="95"/>
      <c r="E21" s="5"/>
      <c r="F21" s="5"/>
      <c r="G21" s="5"/>
      <c r="H21" s="5"/>
      <c r="I21" s="5"/>
      <c r="J21" s="5"/>
      <c r="K21" s="5"/>
      <c r="L21" s="5"/>
      <c r="M21" s="5"/>
      <c r="N21" s="5"/>
      <c r="O21" s="5"/>
      <c r="P21" s="5"/>
      <c r="Q21" s="95"/>
      <c r="R21" s="5"/>
      <c r="S21" s="5"/>
      <c r="T21" s="5"/>
      <c r="U21" s="5"/>
    </row>
    <row r="22" spans="1:22">
      <c r="C22" s="96" t="s">
        <v>801</v>
      </c>
      <c r="D22" s="873">
        <v>5487</v>
      </c>
      <c r="E22" s="874"/>
      <c r="F22" s="97"/>
      <c r="G22" s="873">
        <v>0</v>
      </c>
      <c r="H22" s="874"/>
      <c r="I22" s="97"/>
      <c r="J22" s="873">
        <v>0</v>
      </c>
      <c r="K22" s="874"/>
      <c r="L22" s="97"/>
      <c r="M22" s="873">
        <v>0</v>
      </c>
      <c r="N22" s="874"/>
      <c r="O22" s="97"/>
      <c r="P22" s="873">
        <f>M22+J22+G22+D22</f>
        <v>5487</v>
      </c>
      <c r="Q22" s="874"/>
      <c r="R22" s="5"/>
      <c r="S22" s="5"/>
      <c r="T22" s="5"/>
      <c r="U22" s="5"/>
    </row>
    <row r="23" spans="1:22">
      <c r="A23" s="74"/>
      <c r="B23" s="74"/>
      <c r="C23" s="5"/>
      <c r="D23" s="97"/>
      <c r="E23" s="97"/>
      <c r="F23" s="97"/>
      <c r="G23" s="97"/>
      <c r="H23" s="97"/>
      <c r="I23" s="97"/>
      <c r="J23" s="97"/>
      <c r="K23" s="97"/>
      <c r="L23" s="97"/>
      <c r="M23" s="97"/>
      <c r="N23" s="97"/>
      <c r="O23" s="97"/>
      <c r="P23" s="97"/>
      <c r="Q23" s="97"/>
      <c r="R23" s="5"/>
      <c r="S23" s="5"/>
      <c r="T23" s="5"/>
      <c r="U23" s="5"/>
    </row>
    <row r="24" spans="1:22" s="74" customFormat="1">
      <c r="C24" s="98" t="s">
        <v>802</v>
      </c>
      <c r="D24" s="873">
        <v>2256</v>
      </c>
      <c r="E24" s="874"/>
      <c r="F24" s="97"/>
      <c r="G24" s="873">
        <v>0</v>
      </c>
      <c r="H24" s="874"/>
      <c r="I24" s="97"/>
      <c r="J24" s="873">
        <v>0</v>
      </c>
      <c r="K24" s="874"/>
      <c r="L24" s="97"/>
      <c r="M24" s="873">
        <v>0</v>
      </c>
      <c r="N24" s="874"/>
      <c r="O24" s="97"/>
      <c r="P24" s="873">
        <f>M24+J24+G24+D24</f>
        <v>2256</v>
      </c>
      <c r="Q24" s="874"/>
      <c r="R24" s="5"/>
      <c r="S24" s="5"/>
      <c r="T24" s="5"/>
      <c r="U24" s="5"/>
    </row>
    <row r="25" spans="1:22" s="74" customFormat="1">
      <c r="A25"/>
      <c r="B25"/>
      <c r="C25" s="5"/>
      <c r="D25" s="5"/>
      <c r="E25" s="5"/>
      <c r="F25" s="5"/>
      <c r="G25" s="5"/>
      <c r="H25" s="5"/>
      <c r="I25" s="5"/>
      <c r="J25" s="5"/>
      <c r="K25" s="5"/>
      <c r="L25" s="5"/>
      <c r="M25" s="5"/>
      <c r="N25" s="5"/>
      <c r="O25" s="5"/>
      <c r="P25" s="5"/>
      <c r="Q25" s="5"/>
      <c r="R25" s="5"/>
      <c r="S25" s="5"/>
      <c r="T25" s="5"/>
      <c r="U25" s="5"/>
    </row>
    <row r="26" spans="1:22">
      <c r="C26" s="99" t="s">
        <v>800</v>
      </c>
      <c r="D26" s="875">
        <f>D22+D24</f>
        <v>7743</v>
      </c>
      <c r="E26" s="876"/>
      <c r="F26" s="100"/>
      <c r="G26" s="875">
        <f>G22+G24</f>
        <v>0</v>
      </c>
      <c r="H26" s="876"/>
      <c r="I26" s="100"/>
      <c r="J26" s="875">
        <f>J22+J24</f>
        <v>0</v>
      </c>
      <c r="K26" s="876"/>
      <c r="L26" s="100"/>
      <c r="M26" s="875">
        <f>M22+M24</f>
        <v>0</v>
      </c>
      <c r="N26" s="876"/>
      <c r="O26" s="100"/>
      <c r="P26" s="875">
        <f>P22+P24</f>
        <v>7743</v>
      </c>
      <c r="Q26" s="876"/>
      <c r="R26" s="5"/>
      <c r="S26" s="5"/>
      <c r="T26" s="5"/>
      <c r="U26" s="5"/>
    </row>
    <row r="27" spans="1:22" ht="28.5" customHeight="1" thickBot="1">
      <c r="C27" s="101"/>
      <c r="D27" s="101"/>
      <c r="E27" s="101"/>
      <c r="F27" s="101"/>
      <c r="G27" s="101"/>
      <c r="H27" s="101"/>
      <c r="I27" s="101"/>
      <c r="J27" s="101"/>
      <c r="K27" s="101"/>
      <c r="L27" s="101"/>
      <c r="M27" s="101"/>
      <c r="N27" s="101"/>
      <c r="O27" s="101"/>
      <c r="P27" s="101"/>
      <c r="Q27" s="101"/>
      <c r="R27" s="5"/>
      <c r="S27" s="5"/>
      <c r="T27" s="5"/>
      <c r="U27" s="5"/>
    </row>
    <row r="28" spans="1:22" ht="17.25" customHeight="1" thickBot="1">
      <c r="C28" s="870" t="s">
        <v>803</v>
      </c>
      <c r="D28" s="871"/>
      <c r="E28" s="871"/>
      <c r="F28" s="871"/>
      <c r="G28" s="871"/>
      <c r="H28" s="871"/>
      <c r="I28" s="871"/>
      <c r="J28" s="871"/>
      <c r="K28" s="871"/>
      <c r="L28" s="871"/>
      <c r="M28" s="871"/>
      <c r="N28" s="871"/>
      <c r="O28" s="871"/>
      <c r="P28" s="871"/>
      <c r="Q28" s="872"/>
      <c r="R28" s="5"/>
      <c r="S28" s="5"/>
      <c r="T28" s="5"/>
      <c r="U28" s="5"/>
    </row>
    <row r="29" spans="1:22" ht="17.25" customHeight="1">
      <c r="C29" s="855">
        <f>D22/P8</f>
        <v>37.326530612244895</v>
      </c>
      <c r="D29" s="856">
        <f t="shared" ref="D29:J29" si="1">K25/146</f>
        <v>0</v>
      </c>
      <c r="E29" s="856">
        <f t="shared" si="1"/>
        <v>0</v>
      </c>
      <c r="F29" s="856">
        <f t="shared" si="1"/>
        <v>0</v>
      </c>
      <c r="G29" s="856">
        <f t="shared" si="1"/>
        <v>0</v>
      </c>
      <c r="H29" s="856">
        <f t="shared" si="1"/>
        <v>0</v>
      </c>
      <c r="I29" s="856">
        <f t="shared" si="1"/>
        <v>0</v>
      </c>
      <c r="J29" s="856">
        <f t="shared" si="1"/>
        <v>0</v>
      </c>
      <c r="K29" s="856">
        <f>R25/146</f>
        <v>0</v>
      </c>
      <c r="L29" s="857" t="e">
        <v>#VALUE!</v>
      </c>
      <c r="M29" s="856">
        <v>0</v>
      </c>
      <c r="N29" s="856">
        <v>0</v>
      </c>
      <c r="O29" s="856">
        <v>0</v>
      </c>
      <c r="P29" s="856">
        <v>0</v>
      </c>
      <c r="Q29" s="858">
        <v>0</v>
      </c>
      <c r="R29" s="5"/>
    </row>
    <row r="30" spans="1:22" ht="28.5" customHeight="1">
      <c r="C30" s="5"/>
      <c r="D30" s="5"/>
      <c r="E30" s="5"/>
      <c r="F30" s="5"/>
      <c r="G30" s="5"/>
      <c r="H30" s="5"/>
      <c r="I30" s="5"/>
      <c r="J30" s="5"/>
      <c r="K30" s="5"/>
      <c r="L30" s="5"/>
      <c r="M30" s="5"/>
      <c r="N30" s="5"/>
      <c r="O30" s="5"/>
      <c r="P30" s="5"/>
      <c r="Q30" s="5"/>
      <c r="R30" s="5"/>
    </row>
    <row r="31" spans="1:22">
      <c r="C31" s="859" t="s">
        <v>804</v>
      </c>
      <c r="D31" s="859"/>
      <c r="E31" s="859"/>
      <c r="F31" s="859"/>
      <c r="G31" s="859"/>
      <c r="H31" s="859"/>
      <c r="I31" s="859"/>
      <c r="J31" s="859"/>
      <c r="K31" s="859"/>
      <c r="L31" s="859"/>
      <c r="M31" s="859"/>
      <c r="N31" s="859"/>
      <c r="O31" s="859"/>
      <c r="P31" s="859"/>
      <c r="Q31" s="859"/>
      <c r="R31" s="5"/>
      <c r="S31" s="5"/>
      <c r="T31" s="5"/>
      <c r="U31" s="5"/>
    </row>
    <row r="32" spans="1:22" ht="17.25" thickBot="1">
      <c r="C32" s="102" t="s">
        <v>805</v>
      </c>
      <c r="D32" s="102"/>
      <c r="E32" s="102"/>
      <c r="F32" s="102"/>
      <c r="G32" s="102"/>
      <c r="H32" s="102"/>
      <c r="I32" s="102"/>
      <c r="J32" s="102"/>
      <c r="K32" s="102"/>
      <c r="L32" s="102"/>
      <c r="M32" s="102"/>
      <c r="N32" s="102"/>
      <c r="O32" s="102"/>
      <c r="P32" s="102"/>
      <c r="Q32" s="102"/>
      <c r="R32" s="5"/>
      <c r="S32" s="5"/>
      <c r="T32" s="5"/>
      <c r="U32" s="5"/>
    </row>
    <row r="33" spans="1:38">
      <c r="C33" s="860" t="s">
        <v>806</v>
      </c>
      <c r="D33" s="861"/>
      <c r="E33" s="861"/>
      <c r="F33" s="861"/>
      <c r="G33" s="861"/>
      <c r="H33" s="861"/>
      <c r="I33" s="861"/>
      <c r="J33" s="861"/>
      <c r="K33" s="861"/>
      <c r="L33" s="861"/>
      <c r="M33" s="861"/>
      <c r="N33" s="861"/>
      <c r="O33" s="861"/>
      <c r="P33" s="861"/>
      <c r="Q33" s="862"/>
      <c r="R33" s="5"/>
      <c r="S33" s="5"/>
      <c r="T33" s="5"/>
      <c r="U33" s="5"/>
      <c r="V33" s="5"/>
      <c r="W33" s="5"/>
      <c r="X33" s="5"/>
      <c r="Y33" s="5"/>
      <c r="Z33" s="5"/>
      <c r="AA33" s="5"/>
      <c r="AB33" s="5"/>
      <c r="AC33" s="5"/>
      <c r="AD33" s="5"/>
      <c r="AE33" s="5"/>
      <c r="AF33" s="5"/>
      <c r="AG33" s="5"/>
      <c r="AH33" s="5"/>
      <c r="AI33" s="5"/>
      <c r="AJ33" s="5"/>
      <c r="AK33" s="5"/>
      <c r="AL33" s="5"/>
    </row>
    <row r="34" spans="1:38" ht="25.5" customHeight="1">
      <c r="C34" s="863"/>
      <c r="D34" s="864"/>
      <c r="E34" s="864"/>
      <c r="F34" s="864"/>
      <c r="G34" s="864"/>
      <c r="H34" s="864"/>
      <c r="I34" s="864"/>
      <c r="J34" s="864"/>
      <c r="K34" s="864"/>
      <c r="L34" s="864"/>
      <c r="M34" s="864"/>
      <c r="N34" s="864"/>
      <c r="O34" s="864"/>
      <c r="P34" s="864"/>
      <c r="Q34" s="865"/>
      <c r="R34" s="5"/>
      <c r="S34" s="5"/>
      <c r="T34" s="5"/>
      <c r="U34" s="5"/>
      <c r="V34" s="5"/>
      <c r="W34" s="5"/>
      <c r="X34" s="5"/>
      <c r="Y34" s="5"/>
      <c r="Z34" s="5"/>
      <c r="AA34" s="5"/>
      <c r="AB34" s="5"/>
      <c r="AC34" s="5"/>
      <c r="AD34" s="5"/>
      <c r="AE34" s="5"/>
      <c r="AF34" s="5"/>
      <c r="AG34" s="5"/>
      <c r="AH34" s="5"/>
      <c r="AI34" s="5"/>
      <c r="AJ34" s="5"/>
      <c r="AK34" s="5"/>
      <c r="AL34" s="5"/>
    </row>
    <row r="35" spans="1:38" ht="25.5" customHeight="1">
      <c r="C35" s="863"/>
      <c r="D35" s="864"/>
      <c r="E35" s="864"/>
      <c r="F35" s="864"/>
      <c r="G35" s="864"/>
      <c r="H35" s="864"/>
      <c r="I35" s="864"/>
      <c r="J35" s="864"/>
      <c r="K35" s="864"/>
      <c r="L35" s="864"/>
      <c r="M35" s="864"/>
      <c r="N35" s="864"/>
      <c r="O35" s="864"/>
      <c r="P35" s="864"/>
      <c r="Q35" s="865"/>
      <c r="R35" s="5"/>
      <c r="S35" s="5"/>
      <c r="T35" s="5"/>
      <c r="U35" s="5"/>
      <c r="V35" s="5"/>
      <c r="W35" s="5"/>
      <c r="X35" s="5"/>
      <c r="Y35" s="5"/>
      <c r="Z35" s="5"/>
      <c r="AA35" s="5"/>
      <c r="AB35" s="5"/>
      <c r="AC35" s="5"/>
      <c r="AD35" s="5"/>
      <c r="AE35" s="5"/>
      <c r="AF35" s="5"/>
      <c r="AG35" s="5"/>
      <c r="AH35" s="5"/>
      <c r="AI35" s="5"/>
      <c r="AJ35" s="5"/>
      <c r="AK35" s="5"/>
      <c r="AL35" s="5"/>
    </row>
    <row r="36" spans="1:38" ht="25.5" customHeight="1">
      <c r="C36" s="863"/>
      <c r="D36" s="864"/>
      <c r="E36" s="864"/>
      <c r="F36" s="864"/>
      <c r="G36" s="864"/>
      <c r="H36" s="864"/>
      <c r="I36" s="864"/>
      <c r="J36" s="864"/>
      <c r="K36" s="864"/>
      <c r="L36" s="864"/>
      <c r="M36" s="864"/>
      <c r="N36" s="864"/>
      <c r="O36" s="864"/>
      <c r="P36" s="864"/>
      <c r="Q36" s="865"/>
      <c r="R36" s="5"/>
      <c r="S36" s="5"/>
      <c r="T36" s="5"/>
      <c r="U36" s="5"/>
      <c r="V36" s="5"/>
      <c r="W36" s="5"/>
      <c r="X36" s="5"/>
      <c r="Y36" s="5"/>
      <c r="Z36" s="5"/>
      <c r="AA36" s="5"/>
      <c r="AB36" s="5"/>
      <c r="AC36" s="5"/>
      <c r="AD36" s="5"/>
      <c r="AE36" s="5"/>
      <c r="AF36" s="5"/>
      <c r="AG36" s="5"/>
      <c r="AH36" s="5"/>
      <c r="AI36" s="5"/>
      <c r="AJ36" s="5"/>
      <c r="AK36" s="5"/>
      <c r="AL36" s="5"/>
    </row>
    <row r="37" spans="1:38" ht="25.5" customHeight="1">
      <c r="C37" s="863"/>
      <c r="D37" s="864"/>
      <c r="E37" s="864"/>
      <c r="F37" s="864"/>
      <c r="G37" s="864"/>
      <c r="H37" s="864"/>
      <c r="I37" s="864"/>
      <c r="J37" s="864"/>
      <c r="K37" s="864"/>
      <c r="L37" s="864"/>
      <c r="M37" s="864"/>
      <c r="N37" s="864"/>
      <c r="O37" s="864"/>
      <c r="P37" s="864"/>
      <c r="Q37" s="865"/>
      <c r="R37" s="5"/>
      <c r="S37" s="5"/>
      <c r="T37" s="5"/>
      <c r="U37" s="5"/>
      <c r="V37" s="5"/>
      <c r="W37" s="5"/>
      <c r="X37" s="5"/>
      <c r="Y37" s="5"/>
      <c r="Z37" s="5"/>
      <c r="AA37" s="5"/>
      <c r="AB37" s="5"/>
      <c r="AC37" s="5"/>
      <c r="AD37" s="5"/>
      <c r="AE37" s="5"/>
      <c r="AF37" s="5"/>
      <c r="AG37" s="5"/>
      <c r="AH37" s="5"/>
      <c r="AI37" s="5"/>
      <c r="AJ37" s="5"/>
      <c r="AK37" s="5"/>
      <c r="AL37" s="5"/>
    </row>
    <row r="38" spans="1:38" ht="25.5" customHeight="1" thickBot="1">
      <c r="C38" s="866"/>
      <c r="D38" s="867"/>
      <c r="E38" s="867"/>
      <c r="F38" s="867"/>
      <c r="G38" s="867"/>
      <c r="H38" s="867"/>
      <c r="I38" s="867"/>
      <c r="J38" s="867"/>
      <c r="K38" s="867"/>
      <c r="L38" s="867"/>
      <c r="M38" s="867"/>
      <c r="N38" s="867"/>
      <c r="O38" s="867"/>
      <c r="P38" s="867"/>
      <c r="Q38" s="868"/>
      <c r="R38" s="5"/>
      <c r="S38" s="5"/>
      <c r="T38" s="5"/>
      <c r="U38" s="5"/>
      <c r="V38" s="5"/>
      <c r="W38" s="5"/>
      <c r="X38" s="5"/>
      <c r="Y38" s="5"/>
      <c r="Z38" s="5"/>
      <c r="AA38" s="5"/>
      <c r="AB38" s="5"/>
      <c r="AC38" s="5"/>
      <c r="AD38" s="5"/>
      <c r="AE38" s="5"/>
      <c r="AF38" s="5"/>
      <c r="AG38" s="5"/>
      <c r="AH38" s="5"/>
      <c r="AI38" s="5"/>
      <c r="AJ38" s="5"/>
      <c r="AK38" s="5"/>
      <c r="AL38" s="5"/>
    </row>
    <row r="39" spans="1:38" ht="25.5" customHeight="1" thickBot="1">
      <c r="C39" s="860"/>
      <c r="D39" s="861"/>
      <c r="E39" s="861"/>
      <c r="F39" s="861"/>
      <c r="G39" s="861"/>
      <c r="H39" s="861"/>
      <c r="I39" s="861"/>
      <c r="J39" s="861"/>
      <c r="K39" s="861"/>
      <c r="L39" s="861"/>
      <c r="M39" s="861"/>
      <c r="N39" s="861"/>
      <c r="O39" s="861"/>
      <c r="P39" s="861"/>
      <c r="Q39" s="862"/>
      <c r="R39" s="5"/>
      <c r="S39" s="5"/>
      <c r="T39" s="5"/>
      <c r="U39" s="5"/>
      <c r="V39" s="5"/>
      <c r="W39" s="5"/>
      <c r="X39" s="5"/>
      <c r="Y39" s="5"/>
      <c r="Z39" s="5"/>
      <c r="AA39" s="5"/>
      <c r="AB39" s="5"/>
      <c r="AC39" s="5"/>
      <c r="AD39" s="5"/>
      <c r="AE39" s="5"/>
      <c r="AF39" s="5"/>
      <c r="AG39" s="5"/>
      <c r="AH39" s="5"/>
      <c r="AI39" s="5"/>
      <c r="AJ39" s="5"/>
      <c r="AK39" s="5"/>
      <c r="AL39" s="5"/>
    </row>
    <row r="40" spans="1:38">
      <c r="A40" s="74"/>
      <c r="B40" s="74"/>
      <c r="C40" s="869"/>
      <c r="D40" s="861"/>
      <c r="E40" s="861"/>
      <c r="F40" s="861"/>
      <c r="G40" s="861"/>
      <c r="H40" s="861"/>
      <c r="I40" s="861"/>
      <c r="J40" s="861"/>
      <c r="K40" s="861"/>
      <c r="L40" s="861"/>
      <c r="M40" s="861"/>
      <c r="N40" s="861"/>
      <c r="O40" s="861"/>
      <c r="P40" s="861"/>
      <c r="Q40" s="861"/>
      <c r="R40" s="5"/>
      <c r="S40" s="5"/>
      <c r="T40" s="5"/>
      <c r="U40" s="5"/>
      <c r="V40" s="5"/>
      <c r="W40" s="5"/>
      <c r="X40" s="5"/>
      <c r="Y40" s="5"/>
      <c r="Z40" s="5"/>
      <c r="AA40" s="5"/>
      <c r="AB40" s="5"/>
      <c r="AC40" s="5"/>
      <c r="AD40" s="5"/>
      <c r="AE40" s="5"/>
      <c r="AF40" s="5"/>
      <c r="AG40" s="5"/>
      <c r="AH40" s="5"/>
      <c r="AI40" s="5"/>
      <c r="AJ40" s="5"/>
      <c r="AK40" s="5"/>
      <c r="AL40" s="5"/>
    </row>
    <row r="41" spans="1:38" s="74" customFormat="1" ht="16.5" customHeight="1">
      <c r="C41" s="864"/>
      <c r="D41" s="864"/>
      <c r="E41" s="864"/>
      <c r="F41" s="864"/>
      <c r="G41" s="864"/>
      <c r="H41" s="864"/>
      <c r="I41" s="864"/>
      <c r="J41" s="864"/>
      <c r="K41" s="864"/>
      <c r="L41" s="864"/>
      <c r="M41" s="864"/>
      <c r="N41" s="864"/>
      <c r="O41" s="864"/>
      <c r="P41" s="864"/>
      <c r="Q41" s="864"/>
      <c r="S41" s="5"/>
      <c r="T41" s="5"/>
      <c r="U41" s="5"/>
      <c r="V41" s="5"/>
      <c r="W41" s="5"/>
      <c r="X41" s="5"/>
      <c r="Y41" s="5"/>
      <c r="Z41" s="5"/>
      <c r="AA41" s="5"/>
      <c r="AB41" s="5"/>
      <c r="AC41" s="5"/>
      <c r="AD41" s="5"/>
      <c r="AE41" s="5"/>
      <c r="AF41" s="5"/>
      <c r="AG41" s="5"/>
      <c r="AH41" s="5"/>
      <c r="AI41" s="5"/>
      <c r="AJ41" s="5"/>
      <c r="AK41" s="5"/>
      <c r="AL41" s="5"/>
    </row>
    <row r="42" spans="1:38" s="74" customFormat="1" ht="16.5" customHeight="1">
      <c r="S42" s="5"/>
      <c r="T42" s="5"/>
      <c r="U42" s="5"/>
      <c r="V42" s="5"/>
      <c r="W42" s="5"/>
      <c r="X42" s="5"/>
      <c r="Y42" s="5"/>
      <c r="Z42" s="5"/>
      <c r="AA42" s="5"/>
      <c r="AB42" s="5"/>
      <c r="AC42" s="5"/>
      <c r="AD42" s="5"/>
      <c r="AE42" s="5"/>
      <c r="AF42" s="5"/>
      <c r="AG42" s="5"/>
      <c r="AH42" s="5"/>
      <c r="AI42" s="5"/>
      <c r="AJ42" s="5"/>
      <c r="AK42" s="5"/>
      <c r="AL42" s="5"/>
    </row>
    <row r="43" spans="1:38" s="74" customFormat="1">
      <c r="S43" s="5"/>
      <c r="T43" s="5"/>
      <c r="U43" s="5"/>
      <c r="V43" s="5"/>
      <c r="W43" s="5"/>
      <c r="X43" s="5"/>
      <c r="Y43" s="5"/>
      <c r="Z43" s="5"/>
      <c r="AA43" s="5"/>
      <c r="AB43" s="5"/>
      <c r="AC43" s="5"/>
      <c r="AD43" s="5"/>
      <c r="AE43" s="5"/>
      <c r="AF43" s="5"/>
      <c r="AG43" s="5"/>
      <c r="AH43" s="5"/>
      <c r="AI43" s="5"/>
      <c r="AJ43" s="5"/>
      <c r="AK43" s="5"/>
      <c r="AL43" s="5"/>
    </row>
    <row r="44" spans="1:38" s="74" customFormat="1">
      <c r="S44" s="5"/>
      <c r="T44" s="5"/>
      <c r="U44" s="5"/>
      <c r="V44" s="5"/>
      <c r="W44" s="5"/>
      <c r="X44" s="5"/>
      <c r="Y44" s="5"/>
      <c r="Z44" s="5"/>
      <c r="AA44" s="5"/>
      <c r="AB44" s="5"/>
      <c r="AC44" s="5"/>
      <c r="AD44" s="5"/>
      <c r="AE44" s="5"/>
      <c r="AF44" s="5"/>
      <c r="AG44" s="5"/>
      <c r="AH44" s="5"/>
      <c r="AI44" s="5"/>
      <c r="AJ44" s="5"/>
      <c r="AK44" s="5"/>
      <c r="AL44" s="5"/>
    </row>
    <row r="45" spans="1:38" s="74" customFormat="1">
      <c r="S45" s="5"/>
      <c r="T45" s="5"/>
      <c r="U45" s="5"/>
      <c r="V45" s="5"/>
      <c r="W45" s="5"/>
      <c r="X45" s="5"/>
      <c r="Y45" s="5"/>
      <c r="Z45" s="5"/>
      <c r="AA45" s="5"/>
      <c r="AB45" s="5"/>
      <c r="AC45" s="5"/>
      <c r="AD45" s="5"/>
      <c r="AE45" s="5"/>
      <c r="AF45" s="5"/>
      <c r="AG45" s="5"/>
      <c r="AH45" s="5"/>
      <c r="AI45" s="5"/>
      <c r="AJ45" s="5"/>
      <c r="AK45" s="5"/>
      <c r="AL45" s="5"/>
    </row>
    <row r="46" spans="1:38" s="74" customFormat="1">
      <c r="A46"/>
      <c r="B46"/>
      <c r="S46" s="5"/>
      <c r="T46" s="5"/>
      <c r="U46" s="5"/>
      <c r="V46" s="5"/>
      <c r="W46" s="5"/>
      <c r="X46" s="5"/>
      <c r="Y46" s="5"/>
      <c r="Z46" s="5"/>
      <c r="AA46" s="5"/>
      <c r="AB46" s="5"/>
      <c r="AC46" s="5"/>
      <c r="AD46" s="5"/>
      <c r="AE46" s="5"/>
      <c r="AF46" s="5"/>
      <c r="AG46" s="5"/>
      <c r="AH46" s="5"/>
      <c r="AI46" s="5"/>
      <c r="AJ46" s="5"/>
      <c r="AK46" s="5"/>
      <c r="AL46" s="5"/>
    </row>
    <row r="47" spans="1:38">
      <c r="C47" s="74"/>
      <c r="D47" s="74"/>
      <c r="E47" s="74"/>
      <c r="F47" s="74"/>
      <c r="G47" s="74"/>
      <c r="H47" s="74"/>
      <c r="I47" s="74"/>
      <c r="J47" s="74"/>
      <c r="K47" s="74"/>
      <c r="L47" s="74"/>
      <c r="M47" s="74"/>
      <c r="N47" s="74"/>
      <c r="O47" s="74"/>
      <c r="P47" s="74"/>
      <c r="Q47" s="74"/>
      <c r="R47" s="74"/>
      <c r="V47" s="5"/>
      <c r="W47" s="5"/>
      <c r="X47" s="5"/>
      <c r="Y47" s="5"/>
      <c r="Z47" s="5"/>
      <c r="AA47" s="5"/>
      <c r="AB47" s="5"/>
      <c r="AC47" s="5"/>
      <c r="AD47" s="5"/>
      <c r="AE47" s="5"/>
      <c r="AF47" s="5"/>
      <c r="AG47" s="5"/>
      <c r="AH47" s="5"/>
      <c r="AI47" s="5"/>
      <c r="AJ47" s="5"/>
      <c r="AK47" s="5"/>
      <c r="AL47" s="5"/>
    </row>
    <row r="48" spans="1:38">
      <c r="R48" s="74"/>
      <c r="V48" s="5"/>
      <c r="W48" s="5"/>
      <c r="X48" s="5"/>
      <c r="Y48" s="5"/>
      <c r="Z48" s="5"/>
      <c r="AA48" s="5"/>
      <c r="AB48" s="5"/>
      <c r="AC48" s="5"/>
      <c r="AD48" s="5"/>
      <c r="AE48" s="5"/>
      <c r="AF48" s="5"/>
      <c r="AG48" s="5"/>
      <c r="AH48" s="5"/>
      <c r="AI48" s="5"/>
      <c r="AJ48" s="5"/>
      <c r="AK48" s="5"/>
      <c r="AL48" s="5"/>
    </row>
    <row r="78" ht="12.75" customHeight="1"/>
    <row r="113" spans="18:18">
      <c r="R113" s="74"/>
    </row>
    <row r="114" spans="18:18">
      <c r="R114" s="74"/>
    </row>
    <row r="115" spans="18:18">
      <c r="R115" s="74"/>
    </row>
    <row r="116" spans="18:18">
      <c r="R116" s="103"/>
    </row>
    <row r="117" spans="18:18">
      <c r="R117" s="104"/>
    </row>
    <row r="118" spans="18:18">
      <c r="R118" s="74"/>
    </row>
    <row r="120" spans="18:18">
      <c r="R120" s="168"/>
    </row>
  </sheetData>
  <mergeCells count="44">
    <mergeCell ref="C2:Q2"/>
    <mergeCell ref="C3:Q3"/>
    <mergeCell ref="C4:Q4"/>
    <mergeCell ref="D6:E6"/>
    <mergeCell ref="G6:H6"/>
    <mergeCell ref="J6:K6"/>
    <mergeCell ref="M6:N6"/>
    <mergeCell ref="P6:Q6"/>
    <mergeCell ref="N20:O20"/>
    <mergeCell ref="S6:U6"/>
    <mergeCell ref="S7:T7"/>
    <mergeCell ref="W7:Z7"/>
    <mergeCell ref="B8:B14"/>
    <mergeCell ref="S8:T8"/>
    <mergeCell ref="S9:T9"/>
    <mergeCell ref="S10:T10"/>
    <mergeCell ref="S13:U13"/>
    <mergeCell ref="S14:T14"/>
    <mergeCell ref="B15:B18"/>
    <mergeCell ref="S15:T15"/>
    <mergeCell ref="S17:U17"/>
    <mergeCell ref="S18:T18"/>
    <mergeCell ref="S19:T19"/>
    <mergeCell ref="C28:Q28"/>
    <mergeCell ref="D22:E22"/>
    <mergeCell ref="G22:H22"/>
    <mergeCell ref="J22:K22"/>
    <mergeCell ref="M22:N22"/>
    <mergeCell ref="P22:Q22"/>
    <mergeCell ref="D24:E24"/>
    <mergeCell ref="G24:H24"/>
    <mergeCell ref="J24:K24"/>
    <mergeCell ref="M24:N24"/>
    <mergeCell ref="P24:Q24"/>
    <mergeCell ref="D26:E26"/>
    <mergeCell ref="G26:H26"/>
    <mergeCell ref="J26:K26"/>
    <mergeCell ref="M26:N26"/>
    <mergeCell ref="P26:Q26"/>
    <mergeCell ref="C29:Q29"/>
    <mergeCell ref="C31:Q31"/>
    <mergeCell ref="C33:Q38"/>
    <mergeCell ref="C39:Q39"/>
    <mergeCell ref="C40:Q41"/>
  </mergeCells>
  <pageMargins left="0.33" right="0.4" top="1" bottom="0.72" header="0" footer="0"/>
  <pageSetup scale="53" orientation="landscape" r:id="rId1"/>
  <headerFooter alignWithMargins="0"/>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60612-F95B-4877-9399-68D249E66718}">
  <sheetPr>
    <tabColor theme="6" tint="0.39997558519241921"/>
    <pageSetUpPr fitToPage="1"/>
  </sheetPr>
  <dimension ref="B2:H423"/>
  <sheetViews>
    <sheetView showGridLines="0" showRowColHeaders="0" tabSelected="1" zoomScale="80" zoomScaleNormal="80" workbookViewId="0">
      <selection activeCell="B424" sqref="B424"/>
    </sheetView>
  </sheetViews>
  <sheetFormatPr defaultColWidth="10.625" defaultRowHeight="15" customHeight="1"/>
  <cols>
    <col min="1" max="1" width="12" style="120" customWidth="1"/>
    <col min="2" max="2" width="7.875" style="120" customWidth="1"/>
    <col min="3" max="3" width="41" style="120" customWidth="1"/>
    <col min="4" max="4" width="89.75" style="120" customWidth="1"/>
    <col min="5" max="5" width="28" style="120" customWidth="1"/>
    <col min="6" max="6" width="62.625" style="120" customWidth="1"/>
    <col min="7" max="7" width="11" style="120" bestFit="1" customWidth="1"/>
    <col min="8" max="8" width="15.625" style="120" bestFit="1" customWidth="1"/>
    <col min="9" max="9" width="12.25" style="120" customWidth="1"/>
    <col min="10" max="10" width="12.125" style="120" customWidth="1"/>
    <col min="11" max="11" width="12.625" style="120" customWidth="1"/>
    <col min="12" max="12" width="9.625" style="120" customWidth="1"/>
    <col min="13" max="13" width="11.375" style="120" customWidth="1"/>
    <col min="14" max="14" width="12.125" style="120" customWidth="1"/>
    <col min="15" max="15" width="10.625" style="120"/>
    <col min="16" max="16" width="13" style="120" customWidth="1"/>
    <col min="17" max="17" width="10.625" style="120"/>
    <col min="18" max="18" width="13.25" style="120" customWidth="1"/>
    <col min="19" max="257" width="10.625" style="120"/>
    <col min="258" max="258" width="7.875" style="120" customWidth="1"/>
    <col min="259" max="259" width="36.25" style="120" customWidth="1"/>
    <col min="260" max="260" width="31.625" style="120" customWidth="1"/>
    <col min="261" max="261" width="28" style="120" customWidth="1"/>
    <col min="262" max="262" width="9.125" style="120" customWidth="1"/>
    <col min="263" max="263" width="9.75" style="120" customWidth="1"/>
    <col min="264" max="264" width="10.25" style="120" customWidth="1"/>
    <col min="265" max="265" width="12.25" style="120" customWidth="1"/>
    <col min="266" max="266" width="12.125" style="120" customWidth="1"/>
    <col min="267" max="267" width="12.625" style="120" customWidth="1"/>
    <col min="268" max="268" width="9.625" style="120" customWidth="1"/>
    <col min="269" max="269" width="11.375" style="120" customWidth="1"/>
    <col min="270" max="270" width="12.125" style="120" customWidth="1"/>
    <col min="271" max="271" width="10.625" style="120"/>
    <col min="272" max="272" width="13" style="120" customWidth="1"/>
    <col min="273" max="273" width="10.625" style="120"/>
    <col min="274" max="274" width="13.25" style="120" customWidth="1"/>
    <col min="275" max="513" width="10.625" style="120"/>
    <col min="514" max="514" width="7.875" style="120" customWidth="1"/>
    <col min="515" max="515" width="36.25" style="120" customWidth="1"/>
    <col min="516" max="516" width="31.625" style="120" customWidth="1"/>
    <col min="517" max="517" width="28" style="120" customWidth="1"/>
    <col min="518" max="518" width="9.125" style="120" customWidth="1"/>
    <col min="519" max="519" width="9.75" style="120" customWidth="1"/>
    <col min="520" max="520" width="10.25" style="120" customWidth="1"/>
    <col min="521" max="521" width="12.25" style="120" customWidth="1"/>
    <col min="522" max="522" width="12.125" style="120" customWidth="1"/>
    <col min="523" max="523" width="12.625" style="120" customWidth="1"/>
    <col min="524" max="524" width="9.625" style="120" customWidth="1"/>
    <col min="525" max="525" width="11.375" style="120" customWidth="1"/>
    <col min="526" max="526" width="12.125" style="120" customWidth="1"/>
    <col min="527" max="527" width="10.625" style="120"/>
    <col min="528" max="528" width="13" style="120" customWidth="1"/>
    <col min="529" max="529" width="10.625" style="120"/>
    <col min="530" max="530" width="13.25" style="120" customWidth="1"/>
    <col min="531" max="769" width="10.625" style="120"/>
    <col min="770" max="770" width="7.875" style="120" customWidth="1"/>
    <col min="771" max="771" width="36.25" style="120" customWidth="1"/>
    <col min="772" max="772" width="31.625" style="120" customWidth="1"/>
    <col min="773" max="773" width="28" style="120" customWidth="1"/>
    <col min="774" max="774" width="9.125" style="120" customWidth="1"/>
    <col min="775" max="775" width="9.75" style="120" customWidth="1"/>
    <col min="776" max="776" width="10.25" style="120" customWidth="1"/>
    <col min="777" max="777" width="12.25" style="120" customWidth="1"/>
    <col min="778" max="778" width="12.125" style="120" customWidth="1"/>
    <col min="779" max="779" width="12.625" style="120" customWidth="1"/>
    <col min="780" max="780" width="9.625" style="120" customWidth="1"/>
    <col min="781" max="781" width="11.375" style="120" customWidth="1"/>
    <col min="782" max="782" width="12.125" style="120" customWidth="1"/>
    <col min="783" max="783" width="10.625" style="120"/>
    <col min="784" max="784" width="13" style="120" customWidth="1"/>
    <col min="785" max="785" width="10.625" style="120"/>
    <col min="786" max="786" width="13.25" style="120" customWidth="1"/>
    <col min="787" max="1025" width="10.625" style="120"/>
    <col min="1026" max="1026" width="7.875" style="120" customWidth="1"/>
    <col min="1027" max="1027" width="36.25" style="120" customWidth="1"/>
    <col min="1028" max="1028" width="31.625" style="120" customWidth="1"/>
    <col min="1029" max="1029" width="28" style="120" customWidth="1"/>
    <col min="1030" max="1030" width="9.125" style="120" customWidth="1"/>
    <col min="1031" max="1031" width="9.75" style="120" customWidth="1"/>
    <col min="1032" max="1032" width="10.25" style="120" customWidth="1"/>
    <col min="1033" max="1033" width="12.25" style="120" customWidth="1"/>
    <col min="1034" max="1034" width="12.125" style="120" customWidth="1"/>
    <col min="1035" max="1035" width="12.625" style="120" customWidth="1"/>
    <col min="1036" max="1036" width="9.625" style="120" customWidth="1"/>
    <col min="1037" max="1037" width="11.375" style="120" customWidth="1"/>
    <col min="1038" max="1038" width="12.125" style="120" customWidth="1"/>
    <col min="1039" max="1039" width="10.625" style="120"/>
    <col min="1040" max="1040" width="13" style="120" customWidth="1"/>
    <col min="1041" max="1041" width="10.625" style="120"/>
    <col min="1042" max="1042" width="13.25" style="120" customWidth="1"/>
    <col min="1043" max="1281" width="10.625" style="120"/>
    <col min="1282" max="1282" width="7.875" style="120" customWidth="1"/>
    <col min="1283" max="1283" width="36.25" style="120" customWidth="1"/>
    <col min="1284" max="1284" width="31.625" style="120" customWidth="1"/>
    <col min="1285" max="1285" width="28" style="120" customWidth="1"/>
    <col min="1286" max="1286" width="9.125" style="120" customWidth="1"/>
    <col min="1287" max="1287" width="9.75" style="120" customWidth="1"/>
    <col min="1288" max="1288" width="10.25" style="120" customWidth="1"/>
    <col min="1289" max="1289" width="12.25" style="120" customWidth="1"/>
    <col min="1290" max="1290" width="12.125" style="120" customWidth="1"/>
    <col min="1291" max="1291" width="12.625" style="120" customWidth="1"/>
    <col min="1292" max="1292" width="9.625" style="120" customWidth="1"/>
    <col min="1293" max="1293" width="11.375" style="120" customWidth="1"/>
    <col min="1294" max="1294" width="12.125" style="120" customWidth="1"/>
    <col min="1295" max="1295" width="10.625" style="120"/>
    <col min="1296" max="1296" width="13" style="120" customWidth="1"/>
    <col min="1297" max="1297" width="10.625" style="120"/>
    <col min="1298" max="1298" width="13.25" style="120" customWidth="1"/>
    <col min="1299" max="1537" width="10.625" style="120"/>
    <col min="1538" max="1538" width="7.875" style="120" customWidth="1"/>
    <col min="1539" max="1539" width="36.25" style="120" customWidth="1"/>
    <col min="1540" max="1540" width="31.625" style="120" customWidth="1"/>
    <col min="1541" max="1541" width="28" style="120" customWidth="1"/>
    <col min="1542" max="1542" width="9.125" style="120" customWidth="1"/>
    <col min="1543" max="1543" width="9.75" style="120" customWidth="1"/>
    <col min="1544" max="1544" width="10.25" style="120" customWidth="1"/>
    <col min="1545" max="1545" width="12.25" style="120" customWidth="1"/>
    <col min="1546" max="1546" width="12.125" style="120" customWidth="1"/>
    <col min="1547" max="1547" width="12.625" style="120" customWidth="1"/>
    <col min="1548" max="1548" width="9.625" style="120" customWidth="1"/>
    <col min="1549" max="1549" width="11.375" style="120" customWidth="1"/>
    <col min="1550" max="1550" width="12.125" style="120" customWidth="1"/>
    <col min="1551" max="1551" width="10.625" style="120"/>
    <col min="1552" max="1552" width="13" style="120" customWidth="1"/>
    <col min="1553" max="1553" width="10.625" style="120"/>
    <col min="1554" max="1554" width="13.25" style="120" customWidth="1"/>
    <col min="1555" max="1793" width="10.625" style="120"/>
    <col min="1794" max="1794" width="7.875" style="120" customWidth="1"/>
    <col min="1795" max="1795" width="36.25" style="120" customWidth="1"/>
    <col min="1796" max="1796" width="31.625" style="120" customWidth="1"/>
    <col min="1797" max="1797" width="28" style="120" customWidth="1"/>
    <col min="1798" max="1798" width="9.125" style="120" customWidth="1"/>
    <col min="1799" max="1799" width="9.75" style="120" customWidth="1"/>
    <col min="1800" max="1800" width="10.25" style="120" customWidth="1"/>
    <col min="1801" max="1801" width="12.25" style="120" customWidth="1"/>
    <col min="1802" max="1802" width="12.125" style="120" customWidth="1"/>
    <col min="1803" max="1803" width="12.625" style="120" customWidth="1"/>
    <col min="1804" max="1804" width="9.625" style="120" customWidth="1"/>
    <col min="1805" max="1805" width="11.375" style="120" customWidth="1"/>
    <col min="1806" max="1806" width="12.125" style="120" customWidth="1"/>
    <col min="1807" max="1807" width="10.625" style="120"/>
    <col min="1808" max="1808" width="13" style="120" customWidth="1"/>
    <col min="1809" max="1809" width="10.625" style="120"/>
    <col min="1810" max="1810" width="13.25" style="120" customWidth="1"/>
    <col min="1811" max="2049" width="10.625" style="120"/>
    <col min="2050" max="2050" width="7.875" style="120" customWidth="1"/>
    <col min="2051" max="2051" width="36.25" style="120" customWidth="1"/>
    <col min="2052" max="2052" width="31.625" style="120" customWidth="1"/>
    <col min="2053" max="2053" width="28" style="120" customWidth="1"/>
    <col min="2054" max="2054" width="9.125" style="120" customWidth="1"/>
    <col min="2055" max="2055" width="9.75" style="120" customWidth="1"/>
    <col min="2056" max="2056" width="10.25" style="120" customWidth="1"/>
    <col min="2057" max="2057" width="12.25" style="120" customWidth="1"/>
    <col min="2058" max="2058" width="12.125" style="120" customWidth="1"/>
    <col min="2059" max="2059" width="12.625" style="120" customWidth="1"/>
    <col min="2060" max="2060" width="9.625" style="120" customWidth="1"/>
    <col min="2061" max="2061" width="11.375" style="120" customWidth="1"/>
    <col min="2062" max="2062" width="12.125" style="120" customWidth="1"/>
    <col min="2063" max="2063" width="10.625" style="120"/>
    <col min="2064" max="2064" width="13" style="120" customWidth="1"/>
    <col min="2065" max="2065" width="10.625" style="120"/>
    <col min="2066" max="2066" width="13.25" style="120" customWidth="1"/>
    <col min="2067" max="2305" width="10.625" style="120"/>
    <col min="2306" max="2306" width="7.875" style="120" customWidth="1"/>
    <col min="2307" max="2307" width="36.25" style="120" customWidth="1"/>
    <col min="2308" max="2308" width="31.625" style="120" customWidth="1"/>
    <col min="2309" max="2309" width="28" style="120" customWidth="1"/>
    <col min="2310" max="2310" width="9.125" style="120" customWidth="1"/>
    <col min="2311" max="2311" width="9.75" style="120" customWidth="1"/>
    <col min="2312" max="2312" width="10.25" style="120" customWidth="1"/>
    <col min="2313" max="2313" width="12.25" style="120" customWidth="1"/>
    <col min="2314" max="2314" width="12.125" style="120" customWidth="1"/>
    <col min="2315" max="2315" width="12.625" style="120" customWidth="1"/>
    <col min="2316" max="2316" width="9.625" style="120" customWidth="1"/>
    <col min="2317" max="2317" width="11.375" style="120" customWidth="1"/>
    <col min="2318" max="2318" width="12.125" style="120" customWidth="1"/>
    <col min="2319" max="2319" width="10.625" style="120"/>
    <col min="2320" max="2320" width="13" style="120" customWidth="1"/>
    <col min="2321" max="2321" width="10.625" style="120"/>
    <col min="2322" max="2322" width="13.25" style="120" customWidth="1"/>
    <col min="2323" max="2561" width="10.625" style="120"/>
    <col min="2562" max="2562" width="7.875" style="120" customWidth="1"/>
    <col min="2563" max="2563" width="36.25" style="120" customWidth="1"/>
    <col min="2564" max="2564" width="31.625" style="120" customWidth="1"/>
    <col min="2565" max="2565" width="28" style="120" customWidth="1"/>
    <col min="2566" max="2566" width="9.125" style="120" customWidth="1"/>
    <col min="2567" max="2567" width="9.75" style="120" customWidth="1"/>
    <col min="2568" max="2568" width="10.25" style="120" customWidth="1"/>
    <col min="2569" max="2569" width="12.25" style="120" customWidth="1"/>
    <col min="2570" max="2570" width="12.125" style="120" customWidth="1"/>
    <col min="2571" max="2571" width="12.625" style="120" customWidth="1"/>
    <col min="2572" max="2572" width="9.625" style="120" customWidth="1"/>
    <col min="2573" max="2573" width="11.375" style="120" customWidth="1"/>
    <col min="2574" max="2574" width="12.125" style="120" customWidth="1"/>
    <col min="2575" max="2575" width="10.625" style="120"/>
    <col min="2576" max="2576" width="13" style="120" customWidth="1"/>
    <col min="2577" max="2577" width="10.625" style="120"/>
    <col min="2578" max="2578" width="13.25" style="120" customWidth="1"/>
    <col min="2579" max="2817" width="10.625" style="120"/>
    <col min="2818" max="2818" width="7.875" style="120" customWidth="1"/>
    <col min="2819" max="2819" width="36.25" style="120" customWidth="1"/>
    <col min="2820" max="2820" width="31.625" style="120" customWidth="1"/>
    <col min="2821" max="2821" width="28" style="120" customWidth="1"/>
    <col min="2822" max="2822" width="9.125" style="120" customWidth="1"/>
    <col min="2823" max="2823" width="9.75" style="120" customWidth="1"/>
    <col min="2824" max="2824" width="10.25" style="120" customWidth="1"/>
    <col min="2825" max="2825" width="12.25" style="120" customWidth="1"/>
    <col min="2826" max="2826" width="12.125" style="120" customWidth="1"/>
    <col min="2827" max="2827" width="12.625" style="120" customWidth="1"/>
    <col min="2828" max="2828" width="9.625" style="120" customWidth="1"/>
    <col min="2829" max="2829" width="11.375" style="120" customWidth="1"/>
    <col min="2830" max="2830" width="12.125" style="120" customWidth="1"/>
    <col min="2831" max="2831" width="10.625" style="120"/>
    <col min="2832" max="2832" width="13" style="120" customWidth="1"/>
    <col min="2833" max="2833" width="10.625" style="120"/>
    <col min="2834" max="2834" width="13.25" style="120" customWidth="1"/>
    <col min="2835" max="3073" width="10.625" style="120"/>
    <col min="3074" max="3074" width="7.875" style="120" customWidth="1"/>
    <col min="3075" max="3075" width="36.25" style="120" customWidth="1"/>
    <col min="3076" max="3076" width="31.625" style="120" customWidth="1"/>
    <col min="3077" max="3077" width="28" style="120" customWidth="1"/>
    <col min="3078" max="3078" width="9.125" style="120" customWidth="1"/>
    <col min="3079" max="3079" width="9.75" style="120" customWidth="1"/>
    <col min="3080" max="3080" width="10.25" style="120" customWidth="1"/>
    <col min="3081" max="3081" width="12.25" style="120" customWidth="1"/>
    <col min="3082" max="3082" width="12.125" style="120" customWidth="1"/>
    <col min="3083" max="3083" width="12.625" style="120" customWidth="1"/>
    <col min="3084" max="3084" width="9.625" style="120" customWidth="1"/>
    <col min="3085" max="3085" width="11.375" style="120" customWidth="1"/>
    <col min="3086" max="3086" width="12.125" style="120" customWidth="1"/>
    <col min="3087" max="3087" width="10.625" style="120"/>
    <col min="3088" max="3088" width="13" style="120" customWidth="1"/>
    <col min="3089" max="3089" width="10.625" style="120"/>
    <col min="3090" max="3090" width="13.25" style="120" customWidth="1"/>
    <col min="3091" max="3329" width="10.625" style="120"/>
    <col min="3330" max="3330" width="7.875" style="120" customWidth="1"/>
    <col min="3331" max="3331" width="36.25" style="120" customWidth="1"/>
    <col min="3332" max="3332" width="31.625" style="120" customWidth="1"/>
    <col min="3333" max="3333" width="28" style="120" customWidth="1"/>
    <col min="3334" max="3334" width="9.125" style="120" customWidth="1"/>
    <col min="3335" max="3335" width="9.75" style="120" customWidth="1"/>
    <col min="3336" max="3336" width="10.25" style="120" customWidth="1"/>
    <col min="3337" max="3337" width="12.25" style="120" customWidth="1"/>
    <col min="3338" max="3338" width="12.125" style="120" customWidth="1"/>
    <col min="3339" max="3339" width="12.625" style="120" customWidth="1"/>
    <col min="3340" max="3340" width="9.625" style="120" customWidth="1"/>
    <col min="3341" max="3341" width="11.375" style="120" customWidth="1"/>
    <col min="3342" max="3342" width="12.125" style="120" customWidth="1"/>
    <col min="3343" max="3343" width="10.625" style="120"/>
    <col min="3344" max="3344" width="13" style="120" customWidth="1"/>
    <col min="3345" max="3345" width="10.625" style="120"/>
    <col min="3346" max="3346" width="13.25" style="120" customWidth="1"/>
    <col min="3347" max="3585" width="10.625" style="120"/>
    <col min="3586" max="3586" width="7.875" style="120" customWidth="1"/>
    <col min="3587" max="3587" width="36.25" style="120" customWidth="1"/>
    <col min="3588" max="3588" width="31.625" style="120" customWidth="1"/>
    <col min="3589" max="3589" width="28" style="120" customWidth="1"/>
    <col min="3590" max="3590" width="9.125" style="120" customWidth="1"/>
    <col min="3591" max="3591" width="9.75" style="120" customWidth="1"/>
    <col min="3592" max="3592" width="10.25" style="120" customWidth="1"/>
    <col min="3593" max="3593" width="12.25" style="120" customWidth="1"/>
    <col min="3594" max="3594" width="12.125" style="120" customWidth="1"/>
    <col min="3595" max="3595" width="12.625" style="120" customWidth="1"/>
    <col min="3596" max="3596" width="9.625" style="120" customWidth="1"/>
    <col min="3597" max="3597" width="11.375" style="120" customWidth="1"/>
    <col min="3598" max="3598" width="12.125" style="120" customWidth="1"/>
    <col min="3599" max="3599" width="10.625" style="120"/>
    <col min="3600" max="3600" width="13" style="120" customWidth="1"/>
    <col min="3601" max="3601" width="10.625" style="120"/>
    <col min="3602" max="3602" width="13.25" style="120" customWidth="1"/>
    <col min="3603" max="3841" width="10.625" style="120"/>
    <col min="3842" max="3842" width="7.875" style="120" customWidth="1"/>
    <col min="3843" max="3843" width="36.25" style="120" customWidth="1"/>
    <col min="3844" max="3844" width="31.625" style="120" customWidth="1"/>
    <col min="3845" max="3845" width="28" style="120" customWidth="1"/>
    <col min="3846" max="3846" width="9.125" style="120" customWidth="1"/>
    <col min="3847" max="3847" width="9.75" style="120" customWidth="1"/>
    <col min="3848" max="3848" width="10.25" style="120" customWidth="1"/>
    <col min="3849" max="3849" width="12.25" style="120" customWidth="1"/>
    <col min="3850" max="3850" width="12.125" style="120" customWidth="1"/>
    <col min="3851" max="3851" width="12.625" style="120" customWidth="1"/>
    <col min="3852" max="3852" width="9.625" style="120" customWidth="1"/>
    <col min="3853" max="3853" width="11.375" style="120" customWidth="1"/>
    <col min="3854" max="3854" width="12.125" style="120" customWidth="1"/>
    <col min="3855" max="3855" width="10.625" style="120"/>
    <col min="3856" max="3856" width="13" style="120" customWidth="1"/>
    <col min="3857" max="3857" width="10.625" style="120"/>
    <col min="3858" max="3858" width="13.25" style="120" customWidth="1"/>
    <col min="3859" max="4097" width="10.625" style="120"/>
    <col min="4098" max="4098" width="7.875" style="120" customWidth="1"/>
    <col min="4099" max="4099" width="36.25" style="120" customWidth="1"/>
    <col min="4100" max="4100" width="31.625" style="120" customWidth="1"/>
    <col min="4101" max="4101" width="28" style="120" customWidth="1"/>
    <col min="4102" max="4102" width="9.125" style="120" customWidth="1"/>
    <col min="4103" max="4103" width="9.75" style="120" customWidth="1"/>
    <col min="4104" max="4104" width="10.25" style="120" customWidth="1"/>
    <col min="4105" max="4105" width="12.25" style="120" customWidth="1"/>
    <col min="4106" max="4106" width="12.125" style="120" customWidth="1"/>
    <col min="4107" max="4107" width="12.625" style="120" customWidth="1"/>
    <col min="4108" max="4108" width="9.625" style="120" customWidth="1"/>
    <col min="4109" max="4109" width="11.375" style="120" customWidth="1"/>
    <col min="4110" max="4110" width="12.125" style="120" customWidth="1"/>
    <col min="4111" max="4111" width="10.625" style="120"/>
    <col min="4112" max="4112" width="13" style="120" customWidth="1"/>
    <col min="4113" max="4113" width="10.625" style="120"/>
    <col min="4114" max="4114" width="13.25" style="120" customWidth="1"/>
    <col min="4115" max="4353" width="10.625" style="120"/>
    <col min="4354" max="4354" width="7.875" style="120" customWidth="1"/>
    <col min="4355" max="4355" width="36.25" style="120" customWidth="1"/>
    <col min="4356" max="4356" width="31.625" style="120" customWidth="1"/>
    <col min="4357" max="4357" width="28" style="120" customWidth="1"/>
    <col min="4358" max="4358" width="9.125" style="120" customWidth="1"/>
    <col min="4359" max="4359" width="9.75" style="120" customWidth="1"/>
    <col min="4360" max="4360" width="10.25" style="120" customWidth="1"/>
    <col min="4361" max="4361" width="12.25" style="120" customWidth="1"/>
    <col min="4362" max="4362" width="12.125" style="120" customWidth="1"/>
    <col min="4363" max="4363" width="12.625" style="120" customWidth="1"/>
    <col min="4364" max="4364" width="9.625" style="120" customWidth="1"/>
    <col min="4365" max="4365" width="11.375" style="120" customWidth="1"/>
    <col min="4366" max="4366" width="12.125" style="120" customWidth="1"/>
    <col min="4367" max="4367" width="10.625" style="120"/>
    <col min="4368" max="4368" width="13" style="120" customWidth="1"/>
    <col min="4369" max="4369" width="10.625" style="120"/>
    <col min="4370" max="4370" width="13.25" style="120" customWidth="1"/>
    <col min="4371" max="4609" width="10.625" style="120"/>
    <col min="4610" max="4610" width="7.875" style="120" customWidth="1"/>
    <col min="4611" max="4611" width="36.25" style="120" customWidth="1"/>
    <col min="4612" max="4612" width="31.625" style="120" customWidth="1"/>
    <col min="4613" max="4613" width="28" style="120" customWidth="1"/>
    <col min="4614" max="4614" width="9.125" style="120" customWidth="1"/>
    <col min="4615" max="4615" width="9.75" style="120" customWidth="1"/>
    <col min="4616" max="4616" width="10.25" style="120" customWidth="1"/>
    <col min="4617" max="4617" width="12.25" style="120" customWidth="1"/>
    <col min="4618" max="4618" width="12.125" style="120" customWidth="1"/>
    <col min="4619" max="4619" width="12.625" style="120" customWidth="1"/>
    <col min="4620" max="4620" width="9.625" style="120" customWidth="1"/>
    <col min="4621" max="4621" width="11.375" style="120" customWidth="1"/>
    <col min="4622" max="4622" width="12.125" style="120" customWidth="1"/>
    <col min="4623" max="4623" width="10.625" style="120"/>
    <col min="4624" max="4624" width="13" style="120" customWidth="1"/>
    <col min="4625" max="4625" width="10.625" style="120"/>
    <col min="4626" max="4626" width="13.25" style="120" customWidth="1"/>
    <col min="4627" max="4865" width="10.625" style="120"/>
    <col min="4866" max="4866" width="7.875" style="120" customWidth="1"/>
    <col min="4867" max="4867" width="36.25" style="120" customWidth="1"/>
    <col min="4868" max="4868" width="31.625" style="120" customWidth="1"/>
    <col min="4869" max="4869" width="28" style="120" customWidth="1"/>
    <col min="4870" max="4870" width="9.125" style="120" customWidth="1"/>
    <col min="4871" max="4871" width="9.75" style="120" customWidth="1"/>
    <col min="4872" max="4872" width="10.25" style="120" customWidth="1"/>
    <col min="4873" max="4873" width="12.25" style="120" customWidth="1"/>
    <col min="4874" max="4874" width="12.125" style="120" customWidth="1"/>
    <col min="4875" max="4875" width="12.625" style="120" customWidth="1"/>
    <col min="4876" max="4876" width="9.625" style="120" customWidth="1"/>
    <col min="4877" max="4877" width="11.375" style="120" customWidth="1"/>
    <col min="4878" max="4878" width="12.125" style="120" customWidth="1"/>
    <col min="4879" max="4879" width="10.625" style="120"/>
    <col min="4880" max="4880" width="13" style="120" customWidth="1"/>
    <col min="4881" max="4881" width="10.625" style="120"/>
    <col min="4882" max="4882" width="13.25" style="120" customWidth="1"/>
    <col min="4883" max="5121" width="10.625" style="120"/>
    <col min="5122" max="5122" width="7.875" style="120" customWidth="1"/>
    <col min="5123" max="5123" width="36.25" style="120" customWidth="1"/>
    <col min="5124" max="5124" width="31.625" style="120" customWidth="1"/>
    <col min="5125" max="5125" width="28" style="120" customWidth="1"/>
    <col min="5126" max="5126" width="9.125" style="120" customWidth="1"/>
    <col min="5127" max="5127" width="9.75" style="120" customWidth="1"/>
    <col min="5128" max="5128" width="10.25" style="120" customWidth="1"/>
    <col min="5129" max="5129" width="12.25" style="120" customWidth="1"/>
    <col min="5130" max="5130" width="12.125" style="120" customWidth="1"/>
    <col min="5131" max="5131" width="12.625" style="120" customWidth="1"/>
    <col min="5132" max="5132" width="9.625" style="120" customWidth="1"/>
    <col min="5133" max="5133" width="11.375" style="120" customWidth="1"/>
    <col min="5134" max="5134" width="12.125" style="120" customWidth="1"/>
    <col min="5135" max="5135" width="10.625" style="120"/>
    <col min="5136" max="5136" width="13" style="120" customWidth="1"/>
    <col min="5137" max="5137" width="10.625" style="120"/>
    <col min="5138" max="5138" width="13.25" style="120" customWidth="1"/>
    <col min="5139" max="5377" width="10.625" style="120"/>
    <col min="5378" max="5378" width="7.875" style="120" customWidth="1"/>
    <col min="5379" max="5379" width="36.25" style="120" customWidth="1"/>
    <col min="5380" max="5380" width="31.625" style="120" customWidth="1"/>
    <col min="5381" max="5381" width="28" style="120" customWidth="1"/>
    <col min="5382" max="5382" width="9.125" style="120" customWidth="1"/>
    <col min="5383" max="5383" width="9.75" style="120" customWidth="1"/>
    <col min="5384" max="5384" width="10.25" style="120" customWidth="1"/>
    <col min="5385" max="5385" width="12.25" style="120" customWidth="1"/>
    <col min="5386" max="5386" width="12.125" style="120" customWidth="1"/>
    <col min="5387" max="5387" width="12.625" style="120" customWidth="1"/>
    <col min="5388" max="5388" width="9.625" style="120" customWidth="1"/>
    <col min="5389" max="5389" width="11.375" style="120" customWidth="1"/>
    <col min="5390" max="5390" width="12.125" style="120" customWidth="1"/>
    <col min="5391" max="5391" width="10.625" style="120"/>
    <col min="5392" max="5392" width="13" style="120" customWidth="1"/>
    <col min="5393" max="5393" width="10.625" style="120"/>
    <col min="5394" max="5394" width="13.25" style="120" customWidth="1"/>
    <col min="5395" max="5633" width="10.625" style="120"/>
    <col min="5634" max="5634" width="7.875" style="120" customWidth="1"/>
    <col min="5635" max="5635" width="36.25" style="120" customWidth="1"/>
    <col min="5636" max="5636" width="31.625" style="120" customWidth="1"/>
    <col min="5637" max="5637" width="28" style="120" customWidth="1"/>
    <col min="5638" max="5638" width="9.125" style="120" customWidth="1"/>
    <col min="5639" max="5639" width="9.75" style="120" customWidth="1"/>
    <col min="5640" max="5640" width="10.25" style="120" customWidth="1"/>
    <col min="5641" max="5641" width="12.25" style="120" customWidth="1"/>
    <col min="5642" max="5642" width="12.125" style="120" customWidth="1"/>
    <col min="5643" max="5643" width="12.625" style="120" customWidth="1"/>
    <col min="5644" max="5644" width="9.625" style="120" customWidth="1"/>
    <col min="5645" max="5645" width="11.375" style="120" customWidth="1"/>
    <col min="5646" max="5646" width="12.125" style="120" customWidth="1"/>
    <col min="5647" max="5647" width="10.625" style="120"/>
    <col min="5648" max="5648" width="13" style="120" customWidth="1"/>
    <col min="5649" max="5649" width="10.625" style="120"/>
    <col min="5650" max="5650" width="13.25" style="120" customWidth="1"/>
    <col min="5651" max="5889" width="10.625" style="120"/>
    <col min="5890" max="5890" width="7.875" style="120" customWidth="1"/>
    <col min="5891" max="5891" width="36.25" style="120" customWidth="1"/>
    <col min="5892" max="5892" width="31.625" style="120" customWidth="1"/>
    <col min="5893" max="5893" width="28" style="120" customWidth="1"/>
    <col min="5894" max="5894" width="9.125" style="120" customWidth="1"/>
    <col min="5895" max="5895" width="9.75" style="120" customWidth="1"/>
    <col min="5896" max="5896" width="10.25" style="120" customWidth="1"/>
    <col min="5897" max="5897" width="12.25" style="120" customWidth="1"/>
    <col min="5898" max="5898" width="12.125" style="120" customWidth="1"/>
    <col min="5899" max="5899" width="12.625" style="120" customWidth="1"/>
    <col min="5900" max="5900" width="9.625" style="120" customWidth="1"/>
    <col min="5901" max="5901" width="11.375" style="120" customWidth="1"/>
    <col min="5902" max="5902" width="12.125" style="120" customWidth="1"/>
    <col min="5903" max="5903" width="10.625" style="120"/>
    <col min="5904" max="5904" width="13" style="120" customWidth="1"/>
    <col min="5905" max="5905" width="10.625" style="120"/>
    <col min="5906" max="5906" width="13.25" style="120" customWidth="1"/>
    <col min="5907" max="6145" width="10.625" style="120"/>
    <col min="6146" max="6146" width="7.875" style="120" customWidth="1"/>
    <col min="6147" max="6147" width="36.25" style="120" customWidth="1"/>
    <col min="6148" max="6148" width="31.625" style="120" customWidth="1"/>
    <col min="6149" max="6149" width="28" style="120" customWidth="1"/>
    <col min="6150" max="6150" width="9.125" style="120" customWidth="1"/>
    <col min="6151" max="6151" width="9.75" style="120" customWidth="1"/>
    <col min="6152" max="6152" width="10.25" style="120" customWidth="1"/>
    <col min="6153" max="6153" width="12.25" style="120" customWidth="1"/>
    <col min="6154" max="6154" width="12.125" style="120" customWidth="1"/>
    <col min="6155" max="6155" width="12.625" style="120" customWidth="1"/>
    <col min="6156" max="6156" width="9.625" style="120" customWidth="1"/>
    <col min="6157" max="6157" width="11.375" style="120" customWidth="1"/>
    <col min="6158" max="6158" width="12.125" style="120" customWidth="1"/>
    <col min="6159" max="6159" width="10.625" style="120"/>
    <col min="6160" max="6160" width="13" style="120" customWidth="1"/>
    <col min="6161" max="6161" width="10.625" style="120"/>
    <col min="6162" max="6162" width="13.25" style="120" customWidth="1"/>
    <col min="6163" max="6401" width="10.625" style="120"/>
    <col min="6402" max="6402" width="7.875" style="120" customWidth="1"/>
    <col min="6403" max="6403" width="36.25" style="120" customWidth="1"/>
    <col min="6404" max="6404" width="31.625" style="120" customWidth="1"/>
    <col min="6405" max="6405" width="28" style="120" customWidth="1"/>
    <col min="6406" max="6406" width="9.125" style="120" customWidth="1"/>
    <col min="6407" max="6407" width="9.75" style="120" customWidth="1"/>
    <col min="6408" max="6408" width="10.25" style="120" customWidth="1"/>
    <col min="6409" max="6409" width="12.25" style="120" customWidth="1"/>
    <col min="6410" max="6410" width="12.125" style="120" customWidth="1"/>
    <col min="6411" max="6411" width="12.625" style="120" customWidth="1"/>
    <col min="6412" max="6412" width="9.625" style="120" customWidth="1"/>
    <col min="6413" max="6413" width="11.375" style="120" customWidth="1"/>
    <col min="6414" max="6414" width="12.125" style="120" customWidth="1"/>
    <col min="6415" max="6415" width="10.625" style="120"/>
    <col min="6416" max="6416" width="13" style="120" customWidth="1"/>
    <col min="6417" max="6417" width="10.625" style="120"/>
    <col min="6418" max="6418" width="13.25" style="120" customWidth="1"/>
    <col min="6419" max="6657" width="10.625" style="120"/>
    <col min="6658" max="6658" width="7.875" style="120" customWidth="1"/>
    <col min="6659" max="6659" width="36.25" style="120" customWidth="1"/>
    <col min="6660" max="6660" width="31.625" style="120" customWidth="1"/>
    <col min="6661" max="6661" width="28" style="120" customWidth="1"/>
    <col min="6662" max="6662" width="9.125" style="120" customWidth="1"/>
    <col min="6663" max="6663" width="9.75" style="120" customWidth="1"/>
    <col min="6664" max="6664" width="10.25" style="120" customWidth="1"/>
    <col min="6665" max="6665" width="12.25" style="120" customWidth="1"/>
    <col min="6666" max="6666" width="12.125" style="120" customWidth="1"/>
    <col min="6667" max="6667" width="12.625" style="120" customWidth="1"/>
    <col min="6668" max="6668" width="9.625" style="120" customWidth="1"/>
    <col min="6669" max="6669" width="11.375" style="120" customWidth="1"/>
    <col min="6670" max="6670" width="12.125" style="120" customWidth="1"/>
    <col min="6671" max="6671" width="10.625" style="120"/>
    <col min="6672" max="6672" width="13" style="120" customWidth="1"/>
    <col min="6673" max="6673" width="10.625" style="120"/>
    <col min="6674" max="6674" width="13.25" style="120" customWidth="1"/>
    <col min="6675" max="6913" width="10.625" style="120"/>
    <col min="6914" max="6914" width="7.875" style="120" customWidth="1"/>
    <col min="6915" max="6915" width="36.25" style="120" customWidth="1"/>
    <col min="6916" max="6916" width="31.625" style="120" customWidth="1"/>
    <col min="6917" max="6917" width="28" style="120" customWidth="1"/>
    <col min="6918" max="6918" width="9.125" style="120" customWidth="1"/>
    <col min="6919" max="6919" width="9.75" style="120" customWidth="1"/>
    <col min="6920" max="6920" width="10.25" style="120" customWidth="1"/>
    <col min="6921" max="6921" width="12.25" style="120" customWidth="1"/>
    <col min="6922" max="6922" width="12.125" style="120" customWidth="1"/>
    <col min="6923" max="6923" width="12.625" style="120" customWidth="1"/>
    <col min="6924" max="6924" width="9.625" style="120" customWidth="1"/>
    <col min="6925" max="6925" width="11.375" style="120" customWidth="1"/>
    <col min="6926" max="6926" width="12.125" style="120" customWidth="1"/>
    <col min="6927" max="6927" width="10.625" style="120"/>
    <col min="6928" max="6928" width="13" style="120" customWidth="1"/>
    <col min="6929" max="6929" width="10.625" style="120"/>
    <col min="6930" max="6930" width="13.25" style="120" customWidth="1"/>
    <col min="6931" max="7169" width="10.625" style="120"/>
    <col min="7170" max="7170" width="7.875" style="120" customWidth="1"/>
    <col min="7171" max="7171" width="36.25" style="120" customWidth="1"/>
    <col min="7172" max="7172" width="31.625" style="120" customWidth="1"/>
    <col min="7173" max="7173" width="28" style="120" customWidth="1"/>
    <col min="7174" max="7174" width="9.125" style="120" customWidth="1"/>
    <col min="7175" max="7175" width="9.75" style="120" customWidth="1"/>
    <col min="7176" max="7176" width="10.25" style="120" customWidth="1"/>
    <col min="7177" max="7177" width="12.25" style="120" customWidth="1"/>
    <col min="7178" max="7178" width="12.125" style="120" customWidth="1"/>
    <col min="7179" max="7179" width="12.625" style="120" customWidth="1"/>
    <col min="7180" max="7180" width="9.625" style="120" customWidth="1"/>
    <col min="7181" max="7181" width="11.375" style="120" customWidth="1"/>
    <col min="7182" max="7182" width="12.125" style="120" customWidth="1"/>
    <col min="7183" max="7183" width="10.625" style="120"/>
    <col min="7184" max="7184" width="13" style="120" customWidth="1"/>
    <col min="7185" max="7185" width="10.625" style="120"/>
    <col min="7186" max="7186" width="13.25" style="120" customWidth="1"/>
    <col min="7187" max="7425" width="10.625" style="120"/>
    <col min="7426" max="7426" width="7.875" style="120" customWidth="1"/>
    <col min="7427" max="7427" width="36.25" style="120" customWidth="1"/>
    <col min="7428" max="7428" width="31.625" style="120" customWidth="1"/>
    <col min="7429" max="7429" width="28" style="120" customWidth="1"/>
    <col min="7430" max="7430" width="9.125" style="120" customWidth="1"/>
    <col min="7431" max="7431" width="9.75" style="120" customWidth="1"/>
    <col min="7432" max="7432" width="10.25" style="120" customWidth="1"/>
    <col min="7433" max="7433" width="12.25" style="120" customWidth="1"/>
    <col min="7434" max="7434" width="12.125" style="120" customWidth="1"/>
    <col min="7435" max="7435" width="12.625" style="120" customWidth="1"/>
    <col min="7436" max="7436" width="9.625" style="120" customWidth="1"/>
    <col min="7437" max="7437" width="11.375" style="120" customWidth="1"/>
    <col min="7438" max="7438" width="12.125" style="120" customWidth="1"/>
    <col min="7439" max="7439" width="10.625" style="120"/>
    <col min="7440" max="7440" width="13" style="120" customWidth="1"/>
    <col min="7441" max="7441" width="10.625" style="120"/>
    <col min="7442" max="7442" width="13.25" style="120" customWidth="1"/>
    <col min="7443" max="7681" width="10.625" style="120"/>
    <col min="7682" max="7682" width="7.875" style="120" customWidth="1"/>
    <col min="7683" max="7683" width="36.25" style="120" customWidth="1"/>
    <col min="7684" max="7684" width="31.625" style="120" customWidth="1"/>
    <col min="7685" max="7685" width="28" style="120" customWidth="1"/>
    <col min="7686" max="7686" width="9.125" style="120" customWidth="1"/>
    <col min="7687" max="7687" width="9.75" style="120" customWidth="1"/>
    <col min="7688" max="7688" width="10.25" style="120" customWidth="1"/>
    <col min="7689" max="7689" width="12.25" style="120" customWidth="1"/>
    <col min="7690" max="7690" width="12.125" style="120" customWidth="1"/>
    <col min="7691" max="7691" width="12.625" style="120" customWidth="1"/>
    <col min="7692" max="7692" width="9.625" style="120" customWidth="1"/>
    <col min="7693" max="7693" width="11.375" style="120" customWidth="1"/>
    <col min="7694" max="7694" width="12.125" style="120" customWidth="1"/>
    <col min="7695" max="7695" width="10.625" style="120"/>
    <col min="7696" max="7696" width="13" style="120" customWidth="1"/>
    <col min="7697" max="7697" width="10.625" style="120"/>
    <col min="7698" max="7698" width="13.25" style="120" customWidth="1"/>
    <col min="7699" max="7937" width="10.625" style="120"/>
    <col min="7938" max="7938" width="7.875" style="120" customWidth="1"/>
    <col min="7939" max="7939" width="36.25" style="120" customWidth="1"/>
    <col min="7940" max="7940" width="31.625" style="120" customWidth="1"/>
    <col min="7941" max="7941" width="28" style="120" customWidth="1"/>
    <col min="7942" max="7942" width="9.125" style="120" customWidth="1"/>
    <col min="7943" max="7943" width="9.75" style="120" customWidth="1"/>
    <col min="7944" max="7944" width="10.25" style="120" customWidth="1"/>
    <col min="7945" max="7945" width="12.25" style="120" customWidth="1"/>
    <col min="7946" max="7946" width="12.125" style="120" customWidth="1"/>
    <col min="7947" max="7947" width="12.625" style="120" customWidth="1"/>
    <col min="7948" max="7948" width="9.625" style="120" customWidth="1"/>
    <col min="7949" max="7949" width="11.375" style="120" customWidth="1"/>
    <col min="7950" max="7950" width="12.125" style="120" customWidth="1"/>
    <col min="7951" max="7951" width="10.625" style="120"/>
    <col min="7952" max="7952" width="13" style="120" customWidth="1"/>
    <col min="7953" max="7953" width="10.625" style="120"/>
    <col min="7954" max="7954" width="13.25" style="120" customWidth="1"/>
    <col min="7955" max="8193" width="10.625" style="120"/>
    <col min="8194" max="8194" width="7.875" style="120" customWidth="1"/>
    <col min="8195" max="8195" width="36.25" style="120" customWidth="1"/>
    <col min="8196" max="8196" width="31.625" style="120" customWidth="1"/>
    <col min="8197" max="8197" width="28" style="120" customWidth="1"/>
    <col min="8198" max="8198" width="9.125" style="120" customWidth="1"/>
    <col min="8199" max="8199" width="9.75" style="120" customWidth="1"/>
    <col min="8200" max="8200" width="10.25" style="120" customWidth="1"/>
    <col min="8201" max="8201" width="12.25" style="120" customWidth="1"/>
    <col min="8202" max="8202" width="12.125" style="120" customWidth="1"/>
    <col min="8203" max="8203" width="12.625" style="120" customWidth="1"/>
    <col min="8204" max="8204" width="9.625" style="120" customWidth="1"/>
    <col min="8205" max="8205" width="11.375" style="120" customWidth="1"/>
    <col min="8206" max="8206" width="12.125" style="120" customWidth="1"/>
    <col min="8207" max="8207" width="10.625" style="120"/>
    <col min="8208" max="8208" width="13" style="120" customWidth="1"/>
    <col min="8209" max="8209" width="10.625" style="120"/>
    <col min="8210" max="8210" width="13.25" style="120" customWidth="1"/>
    <col min="8211" max="8449" width="10.625" style="120"/>
    <col min="8450" max="8450" width="7.875" style="120" customWidth="1"/>
    <col min="8451" max="8451" width="36.25" style="120" customWidth="1"/>
    <col min="8452" max="8452" width="31.625" style="120" customWidth="1"/>
    <col min="8453" max="8453" width="28" style="120" customWidth="1"/>
    <col min="8454" max="8454" width="9.125" style="120" customWidth="1"/>
    <col min="8455" max="8455" width="9.75" style="120" customWidth="1"/>
    <col min="8456" max="8456" width="10.25" style="120" customWidth="1"/>
    <col min="8457" max="8457" width="12.25" style="120" customWidth="1"/>
    <col min="8458" max="8458" width="12.125" style="120" customWidth="1"/>
    <col min="8459" max="8459" width="12.625" style="120" customWidth="1"/>
    <col min="8460" max="8460" width="9.625" style="120" customWidth="1"/>
    <col min="8461" max="8461" width="11.375" style="120" customWidth="1"/>
    <col min="8462" max="8462" width="12.125" style="120" customWidth="1"/>
    <col min="8463" max="8463" width="10.625" style="120"/>
    <col min="8464" max="8464" width="13" style="120" customWidth="1"/>
    <col min="8465" max="8465" width="10.625" style="120"/>
    <col min="8466" max="8466" width="13.25" style="120" customWidth="1"/>
    <col min="8467" max="8705" width="10.625" style="120"/>
    <col min="8706" max="8706" width="7.875" style="120" customWidth="1"/>
    <col min="8707" max="8707" width="36.25" style="120" customWidth="1"/>
    <col min="8708" max="8708" width="31.625" style="120" customWidth="1"/>
    <col min="8709" max="8709" width="28" style="120" customWidth="1"/>
    <col min="8710" max="8710" width="9.125" style="120" customWidth="1"/>
    <col min="8711" max="8711" width="9.75" style="120" customWidth="1"/>
    <col min="8712" max="8712" width="10.25" style="120" customWidth="1"/>
    <col min="8713" max="8713" width="12.25" style="120" customWidth="1"/>
    <col min="8714" max="8714" width="12.125" style="120" customWidth="1"/>
    <col min="8715" max="8715" width="12.625" style="120" customWidth="1"/>
    <col min="8716" max="8716" width="9.625" style="120" customWidth="1"/>
    <col min="8717" max="8717" width="11.375" style="120" customWidth="1"/>
    <col min="8718" max="8718" width="12.125" style="120" customWidth="1"/>
    <col min="8719" max="8719" width="10.625" style="120"/>
    <col min="8720" max="8720" width="13" style="120" customWidth="1"/>
    <col min="8721" max="8721" width="10.625" style="120"/>
    <col min="8722" max="8722" width="13.25" style="120" customWidth="1"/>
    <col min="8723" max="8961" width="10.625" style="120"/>
    <col min="8962" max="8962" width="7.875" style="120" customWidth="1"/>
    <col min="8963" max="8963" width="36.25" style="120" customWidth="1"/>
    <col min="8964" max="8964" width="31.625" style="120" customWidth="1"/>
    <col min="8965" max="8965" width="28" style="120" customWidth="1"/>
    <col min="8966" max="8966" width="9.125" style="120" customWidth="1"/>
    <col min="8967" max="8967" width="9.75" style="120" customWidth="1"/>
    <col min="8968" max="8968" width="10.25" style="120" customWidth="1"/>
    <col min="8969" max="8969" width="12.25" style="120" customWidth="1"/>
    <col min="8970" max="8970" width="12.125" style="120" customWidth="1"/>
    <col min="8971" max="8971" width="12.625" style="120" customWidth="1"/>
    <col min="8972" max="8972" width="9.625" style="120" customWidth="1"/>
    <col min="8973" max="8973" width="11.375" style="120" customWidth="1"/>
    <col min="8974" max="8974" width="12.125" style="120" customWidth="1"/>
    <col min="8975" max="8975" width="10.625" style="120"/>
    <col min="8976" max="8976" width="13" style="120" customWidth="1"/>
    <col min="8977" max="8977" width="10.625" style="120"/>
    <col min="8978" max="8978" width="13.25" style="120" customWidth="1"/>
    <col min="8979" max="9217" width="10.625" style="120"/>
    <col min="9218" max="9218" width="7.875" style="120" customWidth="1"/>
    <col min="9219" max="9219" width="36.25" style="120" customWidth="1"/>
    <col min="9220" max="9220" width="31.625" style="120" customWidth="1"/>
    <col min="9221" max="9221" width="28" style="120" customWidth="1"/>
    <col min="9222" max="9222" width="9.125" style="120" customWidth="1"/>
    <col min="9223" max="9223" width="9.75" style="120" customWidth="1"/>
    <col min="9224" max="9224" width="10.25" style="120" customWidth="1"/>
    <col min="9225" max="9225" width="12.25" style="120" customWidth="1"/>
    <col min="9226" max="9226" width="12.125" style="120" customWidth="1"/>
    <col min="9227" max="9227" width="12.625" style="120" customWidth="1"/>
    <col min="9228" max="9228" width="9.625" style="120" customWidth="1"/>
    <col min="9229" max="9229" width="11.375" style="120" customWidth="1"/>
    <col min="9230" max="9230" width="12.125" style="120" customWidth="1"/>
    <col min="9231" max="9231" width="10.625" style="120"/>
    <col min="9232" max="9232" width="13" style="120" customWidth="1"/>
    <col min="9233" max="9233" width="10.625" style="120"/>
    <col min="9234" max="9234" width="13.25" style="120" customWidth="1"/>
    <col min="9235" max="9473" width="10.625" style="120"/>
    <col min="9474" max="9474" width="7.875" style="120" customWidth="1"/>
    <col min="9475" max="9475" width="36.25" style="120" customWidth="1"/>
    <col min="9476" max="9476" width="31.625" style="120" customWidth="1"/>
    <col min="9477" max="9477" width="28" style="120" customWidth="1"/>
    <col min="9478" max="9478" width="9.125" style="120" customWidth="1"/>
    <col min="9479" max="9479" width="9.75" style="120" customWidth="1"/>
    <col min="9480" max="9480" width="10.25" style="120" customWidth="1"/>
    <col min="9481" max="9481" width="12.25" style="120" customWidth="1"/>
    <col min="9482" max="9482" width="12.125" style="120" customWidth="1"/>
    <col min="9483" max="9483" width="12.625" style="120" customWidth="1"/>
    <col min="9484" max="9484" width="9.625" style="120" customWidth="1"/>
    <col min="9485" max="9485" width="11.375" style="120" customWidth="1"/>
    <col min="9486" max="9486" width="12.125" style="120" customWidth="1"/>
    <col min="9487" max="9487" width="10.625" style="120"/>
    <col min="9488" max="9488" width="13" style="120" customWidth="1"/>
    <col min="9489" max="9489" width="10.625" style="120"/>
    <col min="9490" max="9490" width="13.25" style="120" customWidth="1"/>
    <col min="9491" max="9729" width="10.625" style="120"/>
    <col min="9730" max="9730" width="7.875" style="120" customWidth="1"/>
    <col min="9731" max="9731" width="36.25" style="120" customWidth="1"/>
    <col min="9732" max="9732" width="31.625" style="120" customWidth="1"/>
    <col min="9733" max="9733" width="28" style="120" customWidth="1"/>
    <col min="9734" max="9734" width="9.125" style="120" customWidth="1"/>
    <col min="9735" max="9735" width="9.75" style="120" customWidth="1"/>
    <col min="9736" max="9736" width="10.25" style="120" customWidth="1"/>
    <col min="9737" max="9737" width="12.25" style="120" customWidth="1"/>
    <col min="9738" max="9738" width="12.125" style="120" customWidth="1"/>
    <col min="9739" max="9739" width="12.625" style="120" customWidth="1"/>
    <col min="9740" max="9740" width="9.625" style="120" customWidth="1"/>
    <col min="9741" max="9741" width="11.375" style="120" customWidth="1"/>
    <col min="9742" max="9742" width="12.125" style="120" customWidth="1"/>
    <col min="9743" max="9743" width="10.625" style="120"/>
    <col min="9744" max="9744" width="13" style="120" customWidth="1"/>
    <col min="9745" max="9745" width="10.625" style="120"/>
    <col min="9746" max="9746" width="13.25" style="120" customWidth="1"/>
    <col min="9747" max="9985" width="10.625" style="120"/>
    <col min="9986" max="9986" width="7.875" style="120" customWidth="1"/>
    <col min="9987" max="9987" width="36.25" style="120" customWidth="1"/>
    <col min="9988" max="9988" width="31.625" style="120" customWidth="1"/>
    <col min="9989" max="9989" width="28" style="120" customWidth="1"/>
    <col min="9990" max="9990" width="9.125" style="120" customWidth="1"/>
    <col min="9991" max="9991" width="9.75" style="120" customWidth="1"/>
    <col min="9992" max="9992" width="10.25" style="120" customWidth="1"/>
    <col min="9993" max="9993" width="12.25" style="120" customWidth="1"/>
    <col min="9994" max="9994" width="12.125" style="120" customWidth="1"/>
    <col min="9995" max="9995" width="12.625" style="120" customWidth="1"/>
    <col min="9996" max="9996" width="9.625" style="120" customWidth="1"/>
    <col min="9997" max="9997" width="11.375" style="120" customWidth="1"/>
    <col min="9998" max="9998" width="12.125" style="120" customWidth="1"/>
    <col min="9999" max="9999" width="10.625" style="120"/>
    <col min="10000" max="10000" width="13" style="120" customWidth="1"/>
    <col min="10001" max="10001" width="10.625" style="120"/>
    <col min="10002" max="10002" width="13.25" style="120" customWidth="1"/>
    <col min="10003" max="10241" width="10.625" style="120"/>
    <col min="10242" max="10242" width="7.875" style="120" customWidth="1"/>
    <col min="10243" max="10243" width="36.25" style="120" customWidth="1"/>
    <col min="10244" max="10244" width="31.625" style="120" customWidth="1"/>
    <col min="10245" max="10245" width="28" style="120" customWidth="1"/>
    <col min="10246" max="10246" width="9.125" style="120" customWidth="1"/>
    <col min="10247" max="10247" width="9.75" style="120" customWidth="1"/>
    <col min="10248" max="10248" width="10.25" style="120" customWidth="1"/>
    <col min="10249" max="10249" width="12.25" style="120" customWidth="1"/>
    <col min="10250" max="10250" width="12.125" style="120" customWidth="1"/>
    <col min="10251" max="10251" width="12.625" style="120" customWidth="1"/>
    <col min="10252" max="10252" width="9.625" style="120" customWidth="1"/>
    <col min="10253" max="10253" width="11.375" style="120" customWidth="1"/>
    <col min="10254" max="10254" width="12.125" style="120" customWidth="1"/>
    <col min="10255" max="10255" width="10.625" style="120"/>
    <col min="10256" max="10256" width="13" style="120" customWidth="1"/>
    <col min="10257" max="10257" width="10.625" style="120"/>
    <col min="10258" max="10258" width="13.25" style="120" customWidth="1"/>
    <col min="10259" max="10497" width="10.625" style="120"/>
    <col min="10498" max="10498" width="7.875" style="120" customWidth="1"/>
    <col min="10499" max="10499" width="36.25" style="120" customWidth="1"/>
    <col min="10500" max="10500" width="31.625" style="120" customWidth="1"/>
    <col min="10501" max="10501" width="28" style="120" customWidth="1"/>
    <col min="10502" max="10502" width="9.125" style="120" customWidth="1"/>
    <col min="10503" max="10503" width="9.75" style="120" customWidth="1"/>
    <col min="10504" max="10504" width="10.25" style="120" customWidth="1"/>
    <col min="10505" max="10505" width="12.25" style="120" customWidth="1"/>
    <col min="10506" max="10506" width="12.125" style="120" customWidth="1"/>
    <col min="10507" max="10507" width="12.625" style="120" customWidth="1"/>
    <col min="10508" max="10508" width="9.625" style="120" customWidth="1"/>
    <col min="10509" max="10509" width="11.375" style="120" customWidth="1"/>
    <col min="10510" max="10510" width="12.125" style="120" customWidth="1"/>
    <col min="10511" max="10511" width="10.625" style="120"/>
    <col min="10512" max="10512" width="13" style="120" customWidth="1"/>
    <col min="10513" max="10513" width="10.625" style="120"/>
    <col min="10514" max="10514" width="13.25" style="120" customWidth="1"/>
    <col min="10515" max="10753" width="10.625" style="120"/>
    <col min="10754" max="10754" width="7.875" style="120" customWidth="1"/>
    <col min="10755" max="10755" width="36.25" style="120" customWidth="1"/>
    <col min="10756" max="10756" width="31.625" style="120" customWidth="1"/>
    <col min="10757" max="10757" width="28" style="120" customWidth="1"/>
    <col min="10758" max="10758" width="9.125" style="120" customWidth="1"/>
    <col min="10759" max="10759" width="9.75" style="120" customWidth="1"/>
    <col min="10760" max="10760" width="10.25" style="120" customWidth="1"/>
    <col min="10761" max="10761" width="12.25" style="120" customWidth="1"/>
    <col min="10762" max="10762" width="12.125" style="120" customWidth="1"/>
    <col min="10763" max="10763" width="12.625" style="120" customWidth="1"/>
    <col min="10764" max="10764" width="9.625" style="120" customWidth="1"/>
    <col min="10765" max="10765" width="11.375" style="120" customWidth="1"/>
    <col min="10766" max="10766" width="12.125" style="120" customWidth="1"/>
    <col min="10767" max="10767" width="10.625" style="120"/>
    <col min="10768" max="10768" width="13" style="120" customWidth="1"/>
    <col min="10769" max="10769" width="10.625" style="120"/>
    <col min="10770" max="10770" width="13.25" style="120" customWidth="1"/>
    <col min="10771" max="11009" width="10.625" style="120"/>
    <col min="11010" max="11010" width="7.875" style="120" customWidth="1"/>
    <col min="11011" max="11011" width="36.25" style="120" customWidth="1"/>
    <col min="11012" max="11012" width="31.625" style="120" customWidth="1"/>
    <col min="11013" max="11013" width="28" style="120" customWidth="1"/>
    <col min="11014" max="11014" width="9.125" style="120" customWidth="1"/>
    <col min="11015" max="11015" width="9.75" style="120" customWidth="1"/>
    <col min="11016" max="11016" width="10.25" style="120" customWidth="1"/>
    <col min="11017" max="11017" width="12.25" style="120" customWidth="1"/>
    <col min="11018" max="11018" width="12.125" style="120" customWidth="1"/>
    <col min="11019" max="11019" width="12.625" style="120" customWidth="1"/>
    <col min="11020" max="11020" width="9.625" style="120" customWidth="1"/>
    <col min="11021" max="11021" width="11.375" style="120" customWidth="1"/>
    <col min="11022" max="11022" width="12.125" style="120" customWidth="1"/>
    <col min="11023" max="11023" width="10.625" style="120"/>
    <col min="11024" max="11024" width="13" style="120" customWidth="1"/>
    <col min="11025" max="11025" width="10.625" style="120"/>
    <col min="11026" max="11026" width="13.25" style="120" customWidth="1"/>
    <col min="11027" max="11265" width="10.625" style="120"/>
    <col min="11266" max="11266" width="7.875" style="120" customWidth="1"/>
    <col min="11267" max="11267" width="36.25" style="120" customWidth="1"/>
    <col min="11268" max="11268" width="31.625" style="120" customWidth="1"/>
    <col min="11269" max="11269" width="28" style="120" customWidth="1"/>
    <col min="11270" max="11270" width="9.125" style="120" customWidth="1"/>
    <col min="11271" max="11271" width="9.75" style="120" customWidth="1"/>
    <col min="11272" max="11272" width="10.25" style="120" customWidth="1"/>
    <col min="11273" max="11273" width="12.25" style="120" customWidth="1"/>
    <col min="11274" max="11274" width="12.125" style="120" customWidth="1"/>
    <col min="11275" max="11275" width="12.625" style="120" customWidth="1"/>
    <col min="11276" max="11276" width="9.625" style="120" customWidth="1"/>
    <col min="11277" max="11277" width="11.375" style="120" customWidth="1"/>
    <col min="11278" max="11278" width="12.125" style="120" customWidth="1"/>
    <col min="11279" max="11279" width="10.625" style="120"/>
    <col min="11280" max="11280" width="13" style="120" customWidth="1"/>
    <col min="11281" max="11281" width="10.625" style="120"/>
    <col min="11282" max="11282" width="13.25" style="120" customWidth="1"/>
    <col min="11283" max="11521" width="10.625" style="120"/>
    <col min="11522" max="11522" width="7.875" style="120" customWidth="1"/>
    <col min="11523" max="11523" width="36.25" style="120" customWidth="1"/>
    <col min="11524" max="11524" width="31.625" style="120" customWidth="1"/>
    <col min="11525" max="11525" width="28" style="120" customWidth="1"/>
    <col min="11526" max="11526" width="9.125" style="120" customWidth="1"/>
    <col min="11527" max="11527" width="9.75" style="120" customWidth="1"/>
    <col min="11528" max="11528" width="10.25" style="120" customWidth="1"/>
    <col min="11529" max="11529" width="12.25" style="120" customWidth="1"/>
    <col min="11530" max="11530" width="12.125" style="120" customWidth="1"/>
    <col min="11531" max="11531" width="12.625" style="120" customWidth="1"/>
    <col min="11532" max="11532" width="9.625" style="120" customWidth="1"/>
    <col min="11533" max="11533" width="11.375" style="120" customWidth="1"/>
    <col min="11534" max="11534" width="12.125" style="120" customWidth="1"/>
    <col min="11535" max="11535" width="10.625" style="120"/>
    <col min="11536" max="11536" width="13" style="120" customWidth="1"/>
    <col min="11537" max="11537" width="10.625" style="120"/>
    <col min="11538" max="11538" width="13.25" style="120" customWidth="1"/>
    <col min="11539" max="11777" width="10.625" style="120"/>
    <col min="11778" max="11778" width="7.875" style="120" customWidth="1"/>
    <col min="11779" max="11779" width="36.25" style="120" customWidth="1"/>
    <col min="11780" max="11780" width="31.625" style="120" customWidth="1"/>
    <col min="11781" max="11781" width="28" style="120" customWidth="1"/>
    <col min="11782" max="11782" width="9.125" style="120" customWidth="1"/>
    <col min="11783" max="11783" width="9.75" style="120" customWidth="1"/>
    <col min="11784" max="11784" width="10.25" style="120" customWidth="1"/>
    <col min="11785" max="11785" width="12.25" style="120" customWidth="1"/>
    <col min="11786" max="11786" width="12.125" style="120" customWidth="1"/>
    <col min="11787" max="11787" width="12.625" style="120" customWidth="1"/>
    <col min="11788" max="11788" width="9.625" style="120" customWidth="1"/>
    <col min="11789" max="11789" width="11.375" style="120" customWidth="1"/>
    <col min="11790" max="11790" width="12.125" style="120" customWidth="1"/>
    <col min="11791" max="11791" width="10.625" style="120"/>
    <col min="11792" max="11792" width="13" style="120" customWidth="1"/>
    <col min="11793" max="11793" width="10.625" style="120"/>
    <col min="11794" max="11794" width="13.25" style="120" customWidth="1"/>
    <col min="11795" max="12033" width="10.625" style="120"/>
    <col min="12034" max="12034" width="7.875" style="120" customWidth="1"/>
    <col min="12035" max="12035" width="36.25" style="120" customWidth="1"/>
    <col min="12036" max="12036" width="31.625" style="120" customWidth="1"/>
    <col min="12037" max="12037" width="28" style="120" customWidth="1"/>
    <col min="12038" max="12038" width="9.125" style="120" customWidth="1"/>
    <col min="12039" max="12039" width="9.75" style="120" customWidth="1"/>
    <col min="12040" max="12040" width="10.25" style="120" customWidth="1"/>
    <col min="12041" max="12041" width="12.25" style="120" customWidth="1"/>
    <col min="12042" max="12042" width="12.125" style="120" customWidth="1"/>
    <col min="12043" max="12043" width="12.625" style="120" customWidth="1"/>
    <col min="12044" max="12044" width="9.625" style="120" customWidth="1"/>
    <col min="12045" max="12045" width="11.375" style="120" customWidth="1"/>
    <col min="12046" max="12046" width="12.125" style="120" customWidth="1"/>
    <col min="12047" max="12047" width="10.625" style="120"/>
    <col min="12048" max="12048" width="13" style="120" customWidth="1"/>
    <col min="12049" max="12049" width="10.625" style="120"/>
    <col min="12050" max="12050" width="13.25" style="120" customWidth="1"/>
    <col min="12051" max="12289" width="10.625" style="120"/>
    <col min="12290" max="12290" width="7.875" style="120" customWidth="1"/>
    <col min="12291" max="12291" width="36.25" style="120" customWidth="1"/>
    <col min="12292" max="12292" width="31.625" style="120" customWidth="1"/>
    <col min="12293" max="12293" width="28" style="120" customWidth="1"/>
    <col min="12294" max="12294" width="9.125" style="120" customWidth="1"/>
    <col min="12295" max="12295" width="9.75" style="120" customWidth="1"/>
    <col min="12296" max="12296" width="10.25" style="120" customWidth="1"/>
    <col min="12297" max="12297" width="12.25" style="120" customWidth="1"/>
    <col min="12298" max="12298" width="12.125" style="120" customWidth="1"/>
    <col min="12299" max="12299" width="12.625" style="120" customWidth="1"/>
    <col min="12300" max="12300" width="9.625" style="120" customWidth="1"/>
    <col min="12301" max="12301" width="11.375" style="120" customWidth="1"/>
    <col min="12302" max="12302" width="12.125" style="120" customWidth="1"/>
    <col min="12303" max="12303" width="10.625" style="120"/>
    <col min="12304" max="12304" width="13" style="120" customWidth="1"/>
    <col min="12305" max="12305" width="10.625" style="120"/>
    <col min="12306" max="12306" width="13.25" style="120" customWidth="1"/>
    <col min="12307" max="12545" width="10.625" style="120"/>
    <col min="12546" max="12546" width="7.875" style="120" customWidth="1"/>
    <col min="12547" max="12547" width="36.25" style="120" customWidth="1"/>
    <col min="12548" max="12548" width="31.625" style="120" customWidth="1"/>
    <col min="12549" max="12549" width="28" style="120" customWidth="1"/>
    <col min="12550" max="12550" width="9.125" style="120" customWidth="1"/>
    <col min="12551" max="12551" width="9.75" style="120" customWidth="1"/>
    <col min="12552" max="12552" width="10.25" style="120" customWidth="1"/>
    <col min="12553" max="12553" width="12.25" style="120" customWidth="1"/>
    <col min="12554" max="12554" width="12.125" style="120" customWidth="1"/>
    <col min="12555" max="12555" width="12.625" style="120" customWidth="1"/>
    <col min="12556" max="12556" width="9.625" style="120" customWidth="1"/>
    <col min="12557" max="12557" width="11.375" style="120" customWidth="1"/>
    <col min="12558" max="12558" width="12.125" style="120" customWidth="1"/>
    <col min="12559" max="12559" width="10.625" style="120"/>
    <col min="12560" max="12560" width="13" style="120" customWidth="1"/>
    <col min="12561" max="12561" width="10.625" style="120"/>
    <col min="12562" max="12562" width="13.25" style="120" customWidth="1"/>
    <col min="12563" max="12801" width="10.625" style="120"/>
    <col min="12802" max="12802" width="7.875" style="120" customWidth="1"/>
    <col min="12803" max="12803" width="36.25" style="120" customWidth="1"/>
    <col min="12804" max="12804" width="31.625" style="120" customWidth="1"/>
    <col min="12805" max="12805" width="28" style="120" customWidth="1"/>
    <col min="12806" max="12806" width="9.125" style="120" customWidth="1"/>
    <col min="12807" max="12807" width="9.75" style="120" customWidth="1"/>
    <col min="12808" max="12808" width="10.25" style="120" customWidth="1"/>
    <col min="12809" max="12809" width="12.25" style="120" customWidth="1"/>
    <col min="12810" max="12810" width="12.125" style="120" customWidth="1"/>
    <col min="12811" max="12811" width="12.625" style="120" customWidth="1"/>
    <col min="12812" max="12812" width="9.625" style="120" customWidth="1"/>
    <col min="12813" max="12813" width="11.375" style="120" customWidth="1"/>
    <col min="12814" max="12814" width="12.125" style="120" customWidth="1"/>
    <col min="12815" max="12815" width="10.625" style="120"/>
    <col min="12816" max="12816" width="13" style="120" customWidth="1"/>
    <col min="12817" max="12817" width="10.625" style="120"/>
    <col min="12818" max="12818" width="13.25" style="120" customWidth="1"/>
    <col min="12819" max="13057" width="10.625" style="120"/>
    <col min="13058" max="13058" width="7.875" style="120" customWidth="1"/>
    <col min="13059" max="13059" width="36.25" style="120" customWidth="1"/>
    <col min="13060" max="13060" width="31.625" style="120" customWidth="1"/>
    <col min="13061" max="13061" width="28" style="120" customWidth="1"/>
    <col min="13062" max="13062" width="9.125" style="120" customWidth="1"/>
    <col min="13063" max="13063" width="9.75" style="120" customWidth="1"/>
    <col min="13064" max="13064" width="10.25" style="120" customWidth="1"/>
    <col min="13065" max="13065" width="12.25" style="120" customWidth="1"/>
    <col min="13066" max="13066" width="12.125" style="120" customWidth="1"/>
    <col min="13067" max="13067" width="12.625" style="120" customWidth="1"/>
    <col min="13068" max="13068" width="9.625" style="120" customWidth="1"/>
    <col min="13069" max="13069" width="11.375" style="120" customWidth="1"/>
    <col min="13070" max="13070" width="12.125" style="120" customWidth="1"/>
    <col min="13071" max="13071" width="10.625" style="120"/>
    <col min="13072" max="13072" width="13" style="120" customWidth="1"/>
    <col min="13073" max="13073" width="10.625" style="120"/>
    <col min="13074" max="13074" width="13.25" style="120" customWidth="1"/>
    <col min="13075" max="13313" width="10.625" style="120"/>
    <col min="13314" max="13314" width="7.875" style="120" customWidth="1"/>
    <col min="13315" max="13315" width="36.25" style="120" customWidth="1"/>
    <col min="13316" max="13316" width="31.625" style="120" customWidth="1"/>
    <col min="13317" max="13317" width="28" style="120" customWidth="1"/>
    <col min="13318" max="13318" width="9.125" style="120" customWidth="1"/>
    <col min="13319" max="13319" width="9.75" style="120" customWidth="1"/>
    <col min="13320" max="13320" width="10.25" style="120" customWidth="1"/>
    <col min="13321" max="13321" width="12.25" style="120" customWidth="1"/>
    <col min="13322" max="13322" width="12.125" style="120" customWidth="1"/>
    <col min="13323" max="13323" width="12.625" style="120" customWidth="1"/>
    <col min="13324" max="13324" width="9.625" style="120" customWidth="1"/>
    <col min="13325" max="13325" width="11.375" style="120" customWidth="1"/>
    <col min="13326" max="13326" width="12.125" style="120" customWidth="1"/>
    <col min="13327" max="13327" width="10.625" style="120"/>
    <col min="13328" max="13328" width="13" style="120" customWidth="1"/>
    <col min="13329" max="13329" width="10.625" style="120"/>
    <col min="13330" max="13330" width="13.25" style="120" customWidth="1"/>
    <col min="13331" max="13569" width="10.625" style="120"/>
    <col min="13570" max="13570" width="7.875" style="120" customWidth="1"/>
    <col min="13571" max="13571" width="36.25" style="120" customWidth="1"/>
    <col min="13572" max="13572" width="31.625" style="120" customWidth="1"/>
    <col min="13573" max="13573" width="28" style="120" customWidth="1"/>
    <col min="13574" max="13574" width="9.125" style="120" customWidth="1"/>
    <col min="13575" max="13575" width="9.75" style="120" customWidth="1"/>
    <col min="13576" max="13576" width="10.25" style="120" customWidth="1"/>
    <col min="13577" max="13577" width="12.25" style="120" customWidth="1"/>
    <col min="13578" max="13578" width="12.125" style="120" customWidth="1"/>
    <col min="13579" max="13579" width="12.625" style="120" customWidth="1"/>
    <col min="13580" max="13580" width="9.625" style="120" customWidth="1"/>
    <col min="13581" max="13581" width="11.375" style="120" customWidth="1"/>
    <col min="13582" max="13582" width="12.125" style="120" customWidth="1"/>
    <col min="13583" max="13583" width="10.625" style="120"/>
    <col min="13584" max="13584" width="13" style="120" customWidth="1"/>
    <col min="13585" max="13585" width="10.625" style="120"/>
    <col min="13586" max="13586" width="13.25" style="120" customWidth="1"/>
    <col min="13587" max="13825" width="10.625" style="120"/>
    <col min="13826" max="13826" width="7.875" style="120" customWidth="1"/>
    <col min="13827" max="13827" width="36.25" style="120" customWidth="1"/>
    <col min="13828" max="13828" width="31.625" style="120" customWidth="1"/>
    <col min="13829" max="13829" width="28" style="120" customWidth="1"/>
    <col min="13830" max="13830" width="9.125" style="120" customWidth="1"/>
    <col min="13831" max="13831" width="9.75" style="120" customWidth="1"/>
    <col min="13832" max="13832" width="10.25" style="120" customWidth="1"/>
    <col min="13833" max="13833" width="12.25" style="120" customWidth="1"/>
    <col min="13834" max="13834" width="12.125" style="120" customWidth="1"/>
    <col min="13835" max="13835" width="12.625" style="120" customWidth="1"/>
    <col min="13836" max="13836" width="9.625" style="120" customWidth="1"/>
    <col min="13837" max="13837" width="11.375" style="120" customWidth="1"/>
    <col min="13838" max="13838" width="12.125" style="120" customWidth="1"/>
    <col min="13839" max="13839" width="10.625" style="120"/>
    <col min="13840" max="13840" width="13" style="120" customWidth="1"/>
    <col min="13841" max="13841" width="10.625" style="120"/>
    <col min="13842" max="13842" width="13.25" style="120" customWidth="1"/>
    <col min="13843" max="14081" width="10.625" style="120"/>
    <col min="14082" max="14082" width="7.875" style="120" customWidth="1"/>
    <col min="14083" max="14083" width="36.25" style="120" customWidth="1"/>
    <col min="14084" max="14084" width="31.625" style="120" customWidth="1"/>
    <col min="14085" max="14085" width="28" style="120" customWidth="1"/>
    <col min="14086" max="14086" width="9.125" style="120" customWidth="1"/>
    <col min="14087" max="14087" width="9.75" style="120" customWidth="1"/>
    <col min="14088" max="14088" width="10.25" style="120" customWidth="1"/>
    <col min="14089" max="14089" width="12.25" style="120" customWidth="1"/>
    <col min="14090" max="14090" width="12.125" style="120" customWidth="1"/>
    <col min="14091" max="14091" width="12.625" style="120" customWidth="1"/>
    <col min="14092" max="14092" width="9.625" style="120" customWidth="1"/>
    <col min="14093" max="14093" width="11.375" style="120" customWidth="1"/>
    <col min="14094" max="14094" width="12.125" style="120" customWidth="1"/>
    <col min="14095" max="14095" width="10.625" style="120"/>
    <col min="14096" max="14096" width="13" style="120" customWidth="1"/>
    <col min="14097" max="14097" width="10.625" style="120"/>
    <col min="14098" max="14098" width="13.25" style="120" customWidth="1"/>
    <col min="14099" max="14337" width="10.625" style="120"/>
    <col min="14338" max="14338" width="7.875" style="120" customWidth="1"/>
    <col min="14339" max="14339" width="36.25" style="120" customWidth="1"/>
    <col min="14340" max="14340" width="31.625" style="120" customWidth="1"/>
    <col min="14341" max="14341" width="28" style="120" customWidth="1"/>
    <col min="14342" max="14342" width="9.125" style="120" customWidth="1"/>
    <col min="14343" max="14343" width="9.75" style="120" customWidth="1"/>
    <col min="14344" max="14344" width="10.25" style="120" customWidth="1"/>
    <col min="14345" max="14345" width="12.25" style="120" customWidth="1"/>
    <col min="14346" max="14346" width="12.125" style="120" customWidth="1"/>
    <col min="14347" max="14347" width="12.625" style="120" customWidth="1"/>
    <col min="14348" max="14348" width="9.625" style="120" customWidth="1"/>
    <col min="14349" max="14349" width="11.375" style="120" customWidth="1"/>
    <col min="14350" max="14350" width="12.125" style="120" customWidth="1"/>
    <col min="14351" max="14351" width="10.625" style="120"/>
    <col min="14352" max="14352" width="13" style="120" customWidth="1"/>
    <col min="14353" max="14353" width="10.625" style="120"/>
    <col min="14354" max="14354" width="13.25" style="120" customWidth="1"/>
    <col min="14355" max="14593" width="10.625" style="120"/>
    <col min="14594" max="14594" width="7.875" style="120" customWidth="1"/>
    <col min="14595" max="14595" width="36.25" style="120" customWidth="1"/>
    <col min="14596" max="14596" width="31.625" style="120" customWidth="1"/>
    <col min="14597" max="14597" width="28" style="120" customWidth="1"/>
    <col min="14598" max="14598" width="9.125" style="120" customWidth="1"/>
    <col min="14599" max="14599" width="9.75" style="120" customWidth="1"/>
    <col min="14600" max="14600" width="10.25" style="120" customWidth="1"/>
    <col min="14601" max="14601" width="12.25" style="120" customWidth="1"/>
    <col min="14602" max="14602" width="12.125" style="120" customWidth="1"/>
    <col min="14603" max="14603" width="12.625" style="120" customWidth="1"/>
    <col min="14604" max="14604" width="9.625" style="120" customWidth="1"/>
    <col min="14605" max="14605" width="11.375" style="120" customWidth="1"/>
    <col min="14606" max="14606" width="12.125" style="120" customWidth="1"/>
    <col min="14607" max="14607" width="10.625" style="120"/>
    <col min="14608" max="14608" width="13" style="120" customWidth="1"/>
    <col min="14609" max="14609" width="10.625" style="120"/>
    <col min="14610" max="14610" width="13.25" style="120" customWidth="1"/>
    <col min="14611" max="14849" width="10.625" style="120"/>
    <col min="14850" max="14850" width="7.875" style="120" customWidth="1"/>
    <col min="14851" max="14851" width="36.25" style="120" customWidth="1"/>
    <col min="14852" max="14852" width="31.625" style="120" customWidth="1"/>
    <col min="14853" max="14853" width="28" style="120" customWidth="1"/>
    <col min="14854" max="14854" width="9.125" style="120" customWidth="1"/>
    <col min="14855" max="14855" width="9.75" style="120" customWidth="1"/>
    <col min="14856" max="14856" width="10.25" style="120" customWidth="1"/>
    <col min="14857" max="14857" width="12.25" style="120" customWidth="1"/>
    <col min="14858" max="14858" width="12.125" style="120" customWidth="1"/>
    <col min="14859" max="14859" width="12.625" style="120" customWidth="1"/>
    <col min="14860" max="14860" width="9.625" style="120" customWidth="1"/>
    <col min="14861" max="14861" width="11.375" style="120" customWidth="1"/>
    <col min="14862" max="14862" width="12.125" style="120" customWidth="1"/>
    <col min="14863" max="14863" width="10.625" style="120"/>
    <col min="14864" max="14864" width="13" style="120" customWidth="1"/>
    <col min="14865" max="14865" width="10.625" style="120"/>
    <col min="14866" max="14866" width="13.25" style="120" customWidth="1"/>
    <col min="14867" max="15105" width="10.625" style="120"/>
    <col min="15106" max="15106" width="7.875" style="120" customWidth="1"/>
    <col min="15107" max="15107" width="36.25" style="120" customWidth="1"/>
    <col min="15108" max="15108" width="31.625" style="120" customWidth="1"/>
    <col min="15109" max="15109" width="28" style="120" customWidth="1"/>
    <col min="15110" max="15110" width="9.125" style="120" customWidth="1"/>
    <col min="15111" max="15111" width="9.75" style="120" customWidth="1"/>
    <col min="15112" max="15112" width="10.25" style="120" customWidth="1"/>
    <col min="15113" max="15113" width="12.25" style="120" customWidth="1"/>
    <col min="15114" max="15114" width="12.125" style="120" customWidth="1"/>
    <col min="15115" max="15115" width="12.625" style="120" customWidth="1"/>
    <col min="15116" max="15116" width="9.625" style="120" customWidth="1"/>
    <col min="15117" max="15117" width="11.375" style="120" customWidth="1"/>
    <col min="15118" max="15118" width="12.125" style="120" customWidth="1"/>
    <col min="15119" max="15119" width="10.625" style="120"/>
    <col min="15120" max="15120" width="13" style="120" customWidth="1"/>
    <col min="15121" max="15121" width="10.625" style="120"/>
    <col min="15122" max="15122" width="13.25" style="120" customWidth="1"/>
    <col min="15123" max="15361" width="10.625" style="120"/>
    <col min="15362" max="15362" width="7.875" style="120" customWidth="1"/>
    <col min="15363" max="15363" width="36.25" style="120" customWidth="1"/>
    <col min="15364" max="15364" width="31.625" style="120" customWidth="1"/>
    <col min="15365" max="15365" width="28" style="120" customWidth="1"/>
    <col min="15366" max="15366" width="9.125" style="120" customWidth="1"/>
    <col min="15367" max="15367" width="9.75" style="120" customWidth="1"/>
    <col min="15368" max="15368" width="10.25" style="120" customWidth="1"/>
    <col min="15369" max="15369" width="12.25" style="120" customWidth="1"/>
    <col min="15370" max="15370" width="12.125" style="120" customWidth="1"/>
    <col min="15371" max="15371" width="12.625" style="120" customWidth="1"/>
    <col min="15372" max="15372" width="9.625" style="120" customWidth="1"/>
    <col min="15373" max="15373" width="11.375" style="120" customWidth="1"/>
    <col min="15374" max="15374" width="12.125" style="120" customWidth="1"/>
    <col min="15375" max="15375" width="10.625" style="120"/>
    <col min="15376" max="15376" width="13" style="120" customWidth="1"/>
    <col min="15377" max="15377" width="10.625" style="120"/>
    <col min="15378" max="15378" width="13.25" style="120" customWidth="1"/>
    <col min="15379" max="15617" width="10.625" style="120"/>
    <col min="15618" max="15618" width="7.875" style="120" customWidth="1"/>
    <col min="15619" max="15619" width="36.25" style="120" customWidth="1"/>
    <col min="15620" max="15620" width="31.625" style="120" customWidth="1"/>
    <col min="15621" max="15621" width="28" style="120" customWidth="1"/>
    <col min="15622" max="15622" width="9.125" style="120" customWidth="1"/>
    <col min="15623" max="15623" width="9.75" style="120" customWidth="1"/>
    <col min="15624" max="15624" width="10.25" style="120" customWidth="1"/>
    <col min="15625" max="15625" width="12.25" style="120" customWidth="1"/>
    <col min="15626" max="15626" width="12.125" style="120" customWidth="1"/>
    <col min="15627" max="15627" width="12.625" style="120" customWidth="1"/>
    <col min="15628" max="15628" width="9.625" style="120" customWidth="1"/>
    <col min="15629" max="15629" width="11.375" style="120" customWidth="1"/>
    <col min="15630" max="15630" width="12.125" style="120" customWidth="1"/>
    <col min="15631" max="15631" width="10.625" style="120"/>
    <col min="15632" max="15632" width="13" style="120" customWidth="1"/>
    <col min="15633" max="15633" width="10.625" style="120"/>
    <col min="15634" max="15634" width="13.25" style="120" customWidth="1"/>
    <col min="15635" max="15873" width="10.625" style="120"/>
    <col min="15874" max="15874" width="7.875" style="120" customWidth="1"/>
    <col min="15875" max="15875" width="36.25" style="120" customWidth="1"/>
    <col min="15876" max="15876" width="31.625" style="120" customWidth="1"/>
    <col min="15877" max="15877" width="28" style="120" customWidth="1"/>
    <col min="15878" max="15878" width="9.125" style="120" customWidth="1"/>
    <col min="15879" max="15879" width="9.75" style="120" customWidth="1"/>
    <col min="15880" max="15880" width="10.25" style="120" customWidth="1"/>
    <col min="15881" max="15881" width="12.25" style="120" customWidth="1"/>
    <col min="15882" max="15882" width="12.125" style="120" customWidth="1"/>
    <col min="15883" max="15883" width="12.625" style="120" customWidth="1"/>
    <col min="15884" max="15884" width="9.625" style="120" customWidth="1"/>
    <col min="15885" max="15885" width="11.375" style="120" customWidth="1"/>
    <col min="15886" max="15886" width="12.125" style="120" customWidth="1"/>
    <col min="15887" max="15887" width="10.625" style="120"/>
    <col min="15888" max="15888" width="13" style="120" customWidth="1"/>
    <col min="15889" max="15889" width="10.625" style="120"/>
    <col min="15890" max="15890" width="13.25" style="120" customWidth="1"/>
    <col min="15891" max="16129" width="10.625" style="120"/>
    <col min="16130" max="16130" width="7.875" style="120" customWidth="1"/>
    <col min="16131" max="16131" width="36.25" style="120" customWidth="1"/>
    <col min="16132" max="16132" width="31.625" style="120" customWidth="1"/>
    <col min="16133" max="16133" width="28" style="120" customWidth="1"/>
    <col min="16134" max="16134" width="9.125" style="120" customWidth="1"/>
    <col min="16135" max="16135" width="9.75" style="120" customWidth="1"/>
    <col min="16136" max="16136" width="10.25" style="120" customWidth="1"/>
    <col min="16137" max="16137" width="12.25" style="120" customWidth="1"/>
    <col min="16138" max="16138" width="12.125" style="120" customWidth="1"/>
    <col min="16139" max="16139" width="12.625" style="120" customWidth="1"/>
    <col min="16140" max="16140" width="9.625" style="120" customWidth="1"/>
    <col min="16141" max="16141" width="11.375" style="120" customWidth="1"/>
    <col min="16142" max="16142" width="12.125" style="120" customWidth="1"/>
    <col min="16143" max="16143" width="10.625" style="120"/>
    <col min="16144" max="16144" width="13" style="120" customWidth="1"/>
    <col min="16145" max="16145" width="10.625" style="120"/>
    <col min="16146" max="16146" width="13.25" style="120" customWidth="1"/>
    <col min="16147" max="16384" width="10.625" style="120"/>
  </cols>
  <sheetData>
    <row r="2" spans="2:8" ht="15" customHeight="1">
      <c r="B2" s="903" t="s">
        <v>0</v>
      </c>
      <c r="C2" s="903"/>
      <c r="D2" s="903"/>
      <c r="E2" s="903"/>
      <c r="F2" s="903"/>
      <c r="G2" s="903"/>
    </row>
    <row r="3" spans="2:8" ht="15" customHeight="1">
      <c r="B3" s="903" t="s">
        <v>1</v>
      </c>
      <c r="C3" s="903"/>
      <c r="D3" s="903"/>
      <c r="E3" s="903"/>
      <c r="F3" s="903"/>
      <c r="G3" s="903"/>
    </row>
    <row r="4" spans="2:8" ht="15" customHeight="1">
      <c r="B4" s="903" t="s">
        <v>807</v>
      </c>
      <c r="C4" s="903"/>
      <c r="D4" s="903"/>
      <c r="E4" s="903"/>
      <c r="F4" s="903"/>
      <c r="G4" s="903"/>
    </row>
    <row r="5" spans="2:8" ht="14.25" customHeight="1" thickBot="1">
      <c r="B5" s="904"/>
      <c r="C5" s="904"/>
      <c r="D5" s="904"/>
      <c r="E5" s="904"/>
      <c r="F5" s="904"/>
      <c r="G5" s="904"/>
    </row>
    <row r="6" spans="2:8" s="122" customFormat="1" ht="15.75" thickBot="1">
      <c r="B6" s="905" t="str">
        <f>'1. General'!E13</f>
        <v>F. Medicina</v>
      </c>
      <c r="C6" s="906"/>
      <c r="D6" s="906"/>
      <c r="E6" s="906"/>
      <c r="F6" s="906"/>
      <c r="G6" s="907"/>
    </row>
    <row r="7" spans="2:8">
      <c r="B7" s="121"/>
      <c r="C7" s="121"/>
      <c r="D7" s="121"/>
      <c r="E7" s="121"/>
      <c r="F7" s="121"/>
      <c r="G7" s="121"/>
    </row>
    <row r="8" spans="2:8">
      <c r="B8" s="468" t="s">
        <v>808</v>
      </c>
      <c r="C8" s="467"/>
      <c r="D8" s="121"/>
      <c r="E8" s="121"/>
      <c r="F8" s="121"/>
      <c r="G8" s="121"/>
    </row>
    <row r="9" spans="2:8">
      <c r="B9" s="121"/>
      <c r="C9" s="121"/>
      <c r="D9" s="121"/>
      <c r="E9" s="121"/>
      <c r="F9" s="121"/>
      <c r="G9" s="121"/>
    </row>
    <row r="10" spans="2:8" ht="45.75" customHeight="1">
      <c r="B10" s="373" t="s">
        <v>809</v>
      </c>
      <c r="C10" s="374" t="s">
        <v>810</v>
      </c>
      <c r="D10" s="374" t="s">
        <v>811</v>
      </c>
      <c r="E10" s="374" t="s">
        <v>812</v>
      </c>
      <c r="F10" s="374" t="s">
        <v>813</v>
      </c>
      <c r="G10" s="375" t="s">
        <v>739</v>
      </c>
      <c r="H10" s="374" t="s">
        <v>814</v>
      </c>
    </row>
    <row r="11" spans="2:8" s="264" customFormat="1" ht="28.5" customHeight="1">
      <c r="B11" s="465">
        <v>1</v>
      </c>
      <c r="C11" s="455" t="s">
        <v>815</v>
      </c>
      <c r="D11" s="456" t="s">
        <v>816</v>
      </c>
      <c r="E11" s="457" t="s">
        <v>817</v>
      </c>
      <c r="F11" s="457" t="s">
        <v>818</v>
      </c>
      <c r="G11" s="455">
        <v>2022</v>
      </c>
      <c r="H11" s="455" t="s">
        <v>819</v>
      </c>
    </row>
    <row r="12" spans="2:8" s="264" customFormat="1" ht="28.5" hidden="1" customHeight="1">
      <c r="B12" s="465">
        <v>2</v>
      </c>
      <c r="C12" s="455" t="s">
        <v>820</v>
      </c>
      <c r="D12" s="456" t="s">
        <v>821</v>
      </c>
      <c r="E12" s="457" t="s">
        <v>817</v>
      </c>
      <c r="F12" s="457" t="s">
        <v>818</v>
      </c>
      <c r="G12" s="455">
        <v>2022</v>
      </c>
      <c r="H12" s="455" t="s">
        <v>819</v>
      </c>
    </row>
    <row r="13" spans="2:8" s="264" customFormat="1" ht="28.5" hidden="1" customHeight="1">
      <c r="B13" s="465">
        <v>3</v>
      </c>
      <c r="C13" s="455" t="s">
        <v>822</v>
      </c>
      <c r="D13" s="456" t="s">
        <v>823</v>
      </c>
      <c r="E13" s="457" t="s">
        <v>817</v>
      </c>
      <c r="F13" s="457" t="s">
        <v>818</v>
      </c>
      <c r="G13" s="455">
        <v>2022</v>
      </c>
      <c r="H13" s="455" t="s">
        <v>819</v>
      </c>
    </row>
    <row r="14" spans="2:8" s="264" customFormat="1" ht="28.5" hidden="1" customHeight="1">
      <c r="B14" s="465">
        <v>4</v>
      </c>
      <c r="C14" s="455" t="s">
        <v>824</v>
      </c>
      <c r="D14" s="456" t="s">
        <v>825</v>
      </c>
      <c r="E14" s="457" t="s">
        <v>817</v>
      </c>
      <c r="F14" s="457" t="s">
        <v>818</v>
      </c>
      <c r="G14" s="455">
        <v>2022</v>
      </c>
      <c r="H14" s="455" t="s">
        <v>819</v>
      </c>
    </row>
    <row r="15" spans="2:8" s="264" customFormat="1" ht="28.5" customHeight="1">
      <c r="B15" s="465">
        <v>2</v>
      </c>
      <c r="C15" s="455" t="s">
        <v>411</v>
      </c>
      <c r="D15" s="456" t="s">
        <v>415</v>
      </c>
      <c r="E15" s="457" t="s">
        <v>817</v>
      </c>
      <c r="F15" s="457" t="s">
        <v>414</v>
      </c>
      <c r="G15" s="455">
        <v>2022</v>
      </c>
      <c r="H15" s="455" t="s">
        <v>819</v>
      </c>
    </row>
    <row r="16" spans="2:8" s="264" customFormat="1" ht="28.5" hidden="1" customHeight="1">
      <c r="B16" s="465">
        <v>6</v>
      </c>
      <c r="C16" s="455" t="s">
        <v>826</v>
      </c>
      <c r="D16" s="456" t="s">
        <v>827</v>
      </c>
      <c r="E16" s="457" t="s">
        <v>817</v>
      </c>
      <c r="F16" s="457" t="s">
        <v>818</v>
      </c>
      <c r="G16" s="455">
        <v>2022</v>
      </c>
      <c r="H16" s="455" t="s">
        <v>819</v>
      </c>
    </row>
    <row r="17" spans="2:8" s="264" customFormat="1" ht="28.5" hidden="1" customHeight="1">
      <c r="B17" s="465">
        <v>7</v>
      </c>
      <c r="C17" s="455" t="s">
        <v>828</v>
      </c>
      <c r="D17" s="456" t="s">
        <v>829</v>
      </c>
      <c r="E17" s="457" t="s">
        <v>817</v>
      </c>
      <c r="F17" s="457" t="s">
        <v>830</v>
      </c>
      <c r="G17" s="455">
        <v>2022</v>
      </c>
      <c r="H17" s="455" t="s">
        <v>819</v>
      </c>
    </row>
    <row r="18" spans="2:8" s="264" customFormat="1" ht="28.5" hidden="1" customHeight="1">
      <c r="B18" s="465">
        <v>8</v>
      </c>
      <c r="C18" s="455" t="s">
        <v>831</v>
      </c>
      <c r="D18" s="456" t="s">
        <v>415</v>
      </c>
      <c r="E18" s="457" t="s">
        <v>817</v>
      </c>
      <c r="F18" s="457" t="s">
        <v>414</v>
      </c>
      <c r="G18" s="455">
        <v>2022</v>
      </c>
      <c r="H18" s="455" t="s">
        <v>819</v>
      </c>
    </row>
    <row r="19" spans="2:8" s="264" customFormat="1" ht="28.5" hidden="1" customHeight="1">
      <c r="B19" s="465">
        <v>9</v>
      </c>
      <c r="C19" s="455" t="s">
        <v>832</v>
      </c>
      <c r="D19" s="456" t="s">
        <v>415</v>
      </c>
      <c r="E19" s="457" t="s">
        <v>817</v>
      </c>
      <c r="F19" s="457" t="s">
        <v>414</v>
      </c>
      <c r="G19" s="455">
        <v>2022</v>
      </c>
      <c r="H19" s="455" t="s">
        <v>819</v>
      </c>
    </row>
    <row r="20" spans="2:8" s="264" customFormat="1" ht="28.5" hidden="1" customHeight="1">
      <c r="B20" s="465">
        <v>10</v>
      </c>
      <c r="C20" s="455" t="s">
        <v>833</v>
      </c>
      <c r="D20" s="456" t="s">
        <v>415</v>
      </c>
      <c r="E20" s="457" t="s">
        <v>817</v>
      </c>
      <c r="F20" s="457" t="s">
        <v>414</v>
      </c>
      <c r="G20" s="455">
        <v>2022</v>
      </c>
      <c r="H20" s="455" t="s">
        <v>819</v>
      </c>
    </row>
    <row r="21" spans="2:8" s="264" customFormat="1" ht="28.5" customHeight="1">
      <c r="B21" s="465">
        <v>3</v>
      </c>
      <c r="C21" s="455" t="s">
        <v>834</v>
      </c>
      <c r="D21" s="456" t="s">
        <v>835</v>
      </c>
      <c r="E21" s="457" t="s">
        <v>817</v>
      </c>
      <c r="F21" s="457" t="s">
        <v>818</v>
      </c>
      <c r="G21" s="455">
        <v>2022</v>
      </c>
      <c r="H21" s="455" t="s">
        <v>819</v>
      </c>
    </row>
    <row r="22" spans="2:8" s="264" customFormat="1" ht="28.5" customHeight="1">
      <c r="B22" s="465">
        <v>4</v>
      </c>
      <c r="C22" s="455" t="s">
        <v>834</v>
      </c>
      <c r="D22" s="456" t="s">
        <v>836</v>
      </c>
      <c r="E22" s="457" t="s">
        <v>817</v>
      </c>
      <c r="F22" s="457" t="s">
        <v>818</v>
      </c>
      <c r="G22" s="455">
        <v>2022</v>
      </c>
      <c r="H22" s="455" t="s">
        <v>819</v>
      </c>
    </row>
    <row r="23" spans="2:8" s="264" customFormat="1" ht="28.5" hidden="1" customHeight="1">
      <c r="B23" s="465">
        <v>13</v>
      </c>
      <c r="C23" s="455" t="s">
        <v>837</v>
      </c>
      <c r="D23" s="456" t="s">
        <v>838</v>
      </c>
      <c r="E23" s="457" t="s">
        <v>817</v>
      </c>
      <c r="F23" s="457" t="s">
        <v>818</v>
      </c>
      <c r="G23" s="455">
        <v>2022</v>
      </c>
      <c r="H23" s="455" t="s">
        <v>819</v>
      </c>
    </row>
    <row r="24" spans="2:8" s="264" customFormat="1" ht="28.5" hidden="1" customHeight="1">
      <c r="B24" s="465">
        <v>14</v>
      </c>
      <c r="C24" s="455" t="s">
        <v>820</v>
      </c>
      <c r="D24" s="456" t="s">
        <v>839</v>
      </c>
      <c r="E24" s="457" t="s">
        <v>817</v>
      </c>
      <c r="F24" s="457" t="s">
        <v>818</v>
      </c>
      <c r="G24" s="455">
        <v>2022</v>
      </c>
      <c r="H24" s="455" t="s">
        <v>819</v>
      </c>
    </row>
    <row r="25" spans="2:8" s="264" customFormat="1" ht="28.5" customHeight="1">
      <c r="B25" s="465">
        <v>5</v>
      </c>
      <c r="C25" s="455" t="s">
        <v>834</v>
      </c>
      <c r="D25" s="456" t="s">
        <v>840</v>
      </c>
      <c r="E25" s="457" t="s">
        <v>817</v>
      </c>
      <c r="F25" s="457" t="s">
        <v>818</v>
      </c>
      <c r="G25" s="455">
        <v>2022</v>
      </c>
      <c r="H25" s="455" t="s">
        <v>819</v>
      </c>
    </row>
    <row r="26" spans="2:8" s="264" customFormat="1" ht="28.5" customHeight="1">
      <c r="B26" s="465">
        <v>6</v>
      </c>
      <c r="C26" s="455" t="s">
        <v>411</v>
      </c>
      <c r="D26" s="456" t="s">
        <v>816</v>
      </c>
      <c r="E26" s="457" t="s">
        <v>817</v>
      </c>
      <c r="F26" s="457" t="s">
        <v>818</v>
      </c>
      <c r="G26" s="455">
        <v>2022</v>
      </c>
      <c r="H26" s="455" t="s">
        <v>819</v>
      </c>
    </row>
    <row r="27" spans="2:8" s="264" customFormat="1" ht="28.5" hidden="1" customHeight="1">
      <c r="B27" s="465">
        <v>17</v>
      </c>
      <c r="C27" s="455" t="s">
        <v>841</v>
      </c>
      <c r="D27" s="456" t="s">
        <v>842</v>
      </c>
      <c r="E27" s="457" t="s">
        <v>817</v>
      </c>
      <c r="F27" s="457" t="s">
        <v>818</v>
      </c>
      <c r="G27" s="455">
        <v>2021</v>
      </c>
      <c r="H27" s="455" t="s">
        <v>819</v>
      </c>
    </row>
    <row r="28" spans="2:8" s="264" customFormat="1" ht="28.5" hidden="1" customHeight="1">
      <c r="B28" s="465">
        <v>18</v>
      </c>
      <c r="C28" s="455" t="s">
        <v>843</v>
      </c>
      <c r="D28" s="456" t="s">
        <v>844</v>
      </c>
      <c r="E28" s="457" t="s">
        <v>817</v>
      </c>
      <c r="F28" s="457" t="s">
        <v>818</v>
      </c>
      <c r="G28" s="455">
        <v>2021</v>
      </c>
      <c r="H28" s="455" t="s">
        <v>819</v>
      </c>
    </row>
    <row r="29" spans="2:8" s="264" customFormat="1" ht="28.5" hidden="1" customHeight="1">
      <c r="B29" s="465">
        <v>19</v>
      </c>
      <c r="C29" s="455" t="s">
        <v>843</v>
      </c>
      <c r="D29" s="456" t="s">
        <v>845</v>
      </c>
      <c r="E29" s="457" t="s">
        <v>817</v>
      </c>
      <c r="F29" s="457" t="s">
        <v>818</v>
      </c>
      <c r="G29" s="455">
        <v>2021</v>
      </c>
      <c r="H29" s="455" t="s">
        <v>819</v>
      </c>
    </row>
    <row r="30" spans="2:8" s="264" customFormat="1" ht="28.5" hidden="1" customHeight="1">
      <c r="B30" s="465">
        <v>20</v>
      </c>
      <c r="C30" s="455" t="s">
        <v>846</v>
      </c>
      <c r="D30" s="456" t="s">
        <v>847</v>
      </c>
      <c r="E30" s="457" t="s">
        <v>817</v>
      </c>
      <c r="F30" s="457" t="s">
        <v>818</v>
      </c>
      <c r="G30" s="455">
        <v>2021</v>
      </c>
      <c r="H30" s="455" t="s">
        <v>819</v>
      </c>
    </row>
    <row r="31" spans="2:8" s="264" customFormat="1" ht="28.5" hidden="1" customHeight="1">
      <c r="B31" s="465">
        <v>21</v>
      </c>
      <c r="C31" s="455" t="s">
        <v>848</v>
      </c>
      <c r="D31" s="456" t="s">
        <v>849</v>
      </c>
      <c r="E31" s="457" t="s">
        <v>817</v>
      </c>
      <c r="F31" s="457" t="s">
        <v>818</v>
      </c>
      <c r="G31" s="455">
        <v>2021</v>
      </c>
      <c r="H31" s="455" t="s">
        <v>819</v>
      </c>
    </row>
    <row r="32" spans="2:8" s="264" customFormat="1" ht="28.5" customHeight="1">
      <c r="B32" s="465">
        <v>7</v>
      </c>
      <c r="C32" s="455" t="s">
        <v>815</v>
      </c>
      <c r="D32" s="456" t="s">
        <v>850</v>
      </c>
      <c r="E32" s="457" t="s">
        <v>817</v>
      </c>
      <c r="F32" s="457" t="s">
        <v>818</v>
      </c>
      <c r="G32" s="455">
        <v>2021</v>
      </c>
      <c r="H32" s="455" t="s">
        <v>819</v>
      </c>
    </row>
    <row r="33" spans="2:8" s="264" customFormat="1" ht="28.5" hidden="1" customHeight="1">
      <c r="B33" s="465">
        <v>23</v>
      </c>
      <c r="C33" s="455" t="s">
        <v>841</v>
      </c>
      <c r="D33" s="456" t="s">
        <v>851</v>
      </c>
      <c r="E33" s="457" t="s">
        <v>817</v>
      </c>
      <c r="F33" s="457" t="s">
        <v>818</v>
      </c>
      <c r="G33" s="455">
        <v>2021</v>
      </c>
      <c r="H33" s="455" t="s">
        <v>819</v>
      </c>
    </row>
    <row r="34" spans="2:8" s="264" customFormat="1" ht="28.5" hidden="1" customHeight="1">
      <c r="B34" s="465">
        <v>24</v>
      </c>
      <c r="C34" s="455" t="s">
        <v>852</v>
      </c>
      <c r="D34" s="456" t="s">
        <v>853</v>
      </c>
      <c r="E34" s="457" t="s">
        <v>817</v>
      </c>
      <c r="F34" s="457" t="s">
        <v>818</v>
      </c>
      <c r="G34" s="455">
        <v>2021</v>
      </c>
      <c r="H34" s="455" t="s">
        <v>819</v>
      </c>
    </row>
    <row r="35" spans="2:8" s="264" customFormat="1" ht="28.5" hidden="1" customHeight="1">
      <c r="B35" s="465">
        <v>25</v>
      </c>
      <c r="C35" s="455" t="s">
        <v>854</v>
      </c>
      <c r="D35" s="456" t="s">
        <v>855</v>
      </c>
      <c r="E35" s="457" t="s">
        <v>817</v>
      </c>
      <c r="F35" s="457" t="s">
        <v>856</v>
      </c>
      <c r="G35" s="455">
        <v>2021</v>
      </c>
      <c r="H35" s="455" t="s">
        <v>819</v>
      </c>
    </row>
    <row r="36" spans="2:8" s="264" customFormat="1" ht="28.5" hidden="1" customHeight="1">
      <c r="B36" s="465">
        <v>26</v>
      </c>
      <c r="C36" s="455" t="s">
        <v>857</v>
      </c>
      <c r="D36" s="456" t="s">
        <v>858</v>
      </c>
      <c r="E36" s="457" t="s">
        <v>817</v>
      </c>
      <c r="F36" s="457" t="s">
        <v>818</v>
      </c>
      <c r="G36" s="455">
        <v>2021</v>
      </c>
      <c r="H36" s="455" t="s">
        <v>819</v>
      </c>
    </row>
    <row r="37" spans="2:8" s="264" customFormat="1" ht="28.5" hidden="1" customHeight="1">
      <c r="B37" s="465">
        <v>27</v>
      </c>
      <c r="C37" s="455" t="s">
        <v>859</v>
      </c>
      <c r="D37" s="456" t="s">
        <v>860</v>
      </c>
      <c r="E37" s="457" t="s">
        <v>817</v>
      </c>
      <c r="F37" s="457" t="s">
        <v>861</v>
      </c>
      <c r="G37" s="455">
        <v>2021</v>
      </c>
      <c r="H37" s="455" t="s">
        <v>819</v>
      </c>
    </row>
    <row r="38" spans="2:8" s="264" customFormat="1" ht="28.5" hidden="1" customHeight="1">
      <c r="B38" s="465">
        <v>28</v>
      </c>
      <c r="C38" s="455" t="s">
        <v>862</v>
      </c>
      <c r="D38" s="456" t="s">
        <v>863</v>
      </c>
      <c r="E38" s="457" t="s">
        <v>817</v>
      </c>
      <c r="F38" s="457" t="s">
        <v>818</v>
      </c>
      <c r="G38" s="455">
        <v>2021</v>
      </c>
      <c r="H38" s="455" t="s">
        <v>819</v>
      </c>
    </row>
    <row r="39" spans="2:8" s="264" customFormat="1" ht="28.5" hidden="1" customHeight="1">
      <c r="B39" s="465">
        <v>29</v>
      </c>
      <c r="C39" s="455" t="s">
        <v>852</v>
      </c>
      <c r="D39" s="456" t="s">
        <v>847</v>
      </c>
      <c r="E39" s="457" t="s">
        <v>817</v>
      </c>
      <c r="F39" s="457" t="s">
        <v>818</v>
      </c>
      <c r="G39" s="455">
        <v>2021</v>
      </c>
      <c r="H39" s="455" t="s">
        <v>819</v>
      </c>
    </row>
    <row r="40" spans="2:8" s="264" customFormat="1" ht="28.5" customHeight="1">
      <c r="B40" s="465">
        <v>8</v>
      </c>
      <c r="C40" s="455" t="s">
        <v>815</v>
      </c>
      <c r="D40" s="456" t="s">
        <v>479</v>
      </c>
      <c r="E40" s="457" t="s">
        <v>817</v>
      </c>
      <c r="F40" s="457" t="s">
        <v>818</v>
      </c>
      <c r="G40" s="455">
        <v>2021</v>
      </c>
      <c r="H40" s="455" t="s">
        <v>819</v>
      </c>
    </row>
    <row r="41" spans="2:8" s="264" customFormat="1" ht="28.5" hidden="1" customHeight="1">
      <c r="B41" s="465">
        <v>31</v>
      </c>
      <c r="C41" s="455" t="s">
        <v>841</v>
      </c>
      <c r="D41" s="456" t="s">
        <v>864</v>
      </c>
      <c r="E41" s="457" t="s">
        <v>817</v>
      </c>
      <c r="F41" s="457" t="s">
        <v>818</v>
      </c>
      <c r="G41" s="455">
        <v>2021</v>
      </c>
      <c r="H41" s="455" t="s">
        <v>819</v>
      </c>
    </row>
    <row r="42" spans="2:8" s="264" customFormat="1" ht="28.5" hidden="1" customHeight="1">
      <c r="B42" s="465">
        <v>32</v>
      </c>
      <c r="C42" s="455" t="s">
        <v>843</v>
      </c>
      <c r="D42" s="456" t="s">
        <v>865</v>
      </c>
      <c r="E42" s="457" t="s">
        <v>817</v>
      </c>
      <c r="F42" s="457" t="s">
        <v>818</v>
      </c>
      <c r="G42" s="455">
        <v>2021</v>
      </c>
      <c r="H42" s="455" t="s">
        <v>819</v>
      </c>
    </row>
    <row r="43" spans="2:8" s="264" customFormat="1" ht="28.5" hidden="1" customHeight="1">
      <c r="B43" s="465">
        <v>33</v>
      </c>
      <c r="C43" s="455" t="s">
        <v>843</v>
      </c>
      <c r="D43" s="456" t="s">
        <v>866</v>
      </c>
      <c r="E43" s="457" t="s">
        <v>817</v>
      </c>
      <c r="F43" s="457" t="s">
        <v>818</v>
      </c>
      <c r="G43" s="455">
        <v>2021</v>
      </c>
      <c r="H43" s="455" t="s">
        <v>819</v>
      </c>
    </row>
    <row r="44" spans="2:8" s="264" customFormat="1" ht="28.5" hidden="1" customHeight="1">
      <c r="B44" s="465">
        <v>34</v>
      </c>
      <c r="C44" s="455" t="s">
        <v>867</v>
      </c>
      <c r="D44" s="456" t="s">
        <v>868</v>
      </c>
      <c r="E44" s="457" t="s">
        <v>817</v>
      </c>
      <c r="F44" s="457" t="s">
        <v>818</v>
      </c>
      <c r="G44" s="455">
        <v>2021</v>
      </c>
      <c r="H44" s="455" t="s">
        <v>819</v>
      </c>
    </row>
    <row r="45" spans="2:8" s="264" customFormat="1" ht="28.5" hidden="1" customHeight="1">
      <c r="B45" s="465">
        <v>35</v>
      </c>
      <c r="C45" s="455" t="s">
        <v>869</v>
      </c>
      <c r="D45" s="456" t="s">
        <v>847</v>
      </c>
      <c r="E45" s="457" t="s">
        <v>817</v>
      </c>
      <c r="F45" s="457" t="s">
        <v>818</v>
      </c>
      <c r="G45" s="455">
        <v>2021</v>
      </c>
      <c r="H45" s="455" t="s">
        <v>819</v>
      </c>
    </row>
    <row r="46" spans="2:8" s="264" customFormat="1" ht="28.5" hidden="1" customHeight="1">
      <c r="B46" s="465">
        <v>36</v>
      </c>
      <c r="C46" s="455" t="s">
        <v>870</v>
      </c>
      <c r="D46" s="456" t="s">
        <v>847</v>
      </c>
      <c r="E46" s="457" t="s">
        <v>817</v>
      </c>
      <c r="F46" s="457" t="s">
        <v>818</v>
      </c>
      <c r="G46" s="455">
        <v>2021</v>
      </c>
      <c r="H46" s="455" t="s">
        <v>819</v>
      </c>
    </row>
    <row r="47" spans="2:8" s="264" customFormat="1" ht="28.5" hidden="1" customHeight="1">
      <c r="B47" s="465">
        <v>37</v>
      </c>
      <c r="C47" s="455" t="s">
        <v>871</v>
      </c>
      <c r="D47" s="456" t="s">
        <v>872</v>
      </c>
      <c r="E47" s="457" t="s">
        <v>817</v>
      </c>
      <c r="F47" s="457" t="s">
        <v>818</v>
      </c>
      <c r="G47" s="455">
        <v>2021</v>
      </c>
      <c r="H47" s="455" t="s">
        <v>819</v>
      </c>
    </row>
    <row r="48" spans="2:8" s="264" customFormat="1" ht="28.5" hidden="1" customHeight="1">
      <c r="B48" s="465">
        <v>38</v>
      </c>
      <c r="C48" s="455" t="s">
        <v>862</v>
      </c>
      <c r="D48" s="456" t="s">
        <v>873</v>
      </c>
      <c r="E48" s="457" t="s">
        <v>817</v>
      </c>
      <c r="F48" s="457" t="s">
        <v>818</v>
      </c>
      <c r="G48" s="455">
        <v>2021</v>
      </c>
      <c r="H48" s="455" t="s">
        <v>819</v>
      </c>
    </row>
    <row r="49" spans="2:8" s="264" customFormat="1" ht="28.5" hidden="1" customHeight="1">
      <c r="B49" s="465">
        <v>39</v>
      </c>
      <c r="C49" s="455" t="s">
        <v>852</v>
      </c>
      <c r="D49" s="456" t="s">
        <v>874</v>
      </c>
      <c r="E49" s="457" t="s">
        <v>817</v>
      </c>
      <c r="F49" s="457" t="s">
        <v>818</v>
      </c>
      <c r="G49" s="455">
        <v>2021</v>
      </c>
      <c r="H49" s="455" t="s">
        <v>819</v>
      </c>
    </row>
    <row r="50" spans="2:8" s="264" customFormat="1" ht="28.5" hidden="1" customHeight="1">
      <c r="B50" s="465">
        <v>40</v>
      </c>
      <c r="C50" s="455" t="s">
        <v>857</v>
      </c>
      <c r="D50" s="456" t="s">
        <v>875</v>
      </c>
      <c r="E50" s="457" t="s">
        <v>817</v>
      </c>
      <c r="F50" s="457" t="s">
        <v>818</v>
      </c>
      <c r="G50" s="455">
        <v>2021</v>
      </c>
      <c r="H50" s="455" t="s">
        <v>819</v>
      </c>
    </row>
    <row r="51" spans="2:8" s="264" customFormat="1" ht="28.5" hidden="1" customHeight="1">
      <c r="B51" s="465">
        <v>41</v>
      </c>
      <c r="C51" s="455" t="s">
        <v>852</v>
      </c>
      <c r="D51" s="456" t="s">
        <v>868</v>
      </c>
      <c r="E51" s="457" t="s">
        <v>817</v>
      </c>
      <c r="F51" s="457" t="s">
        <v>818</v>
      </c>
      <c r="G51" s="455">
        <v>2021</v>
      </c>
      <c r="H51" s="455" t="s">
        <v>819</v>
      </c>
    </row>
    <row r="52" spans="2:8" s="264" customFormat="1" ht="28.5" hidden="1" customHeight="1">
      <c r="B52" s="465">
        <v>42</v>
      </c>
      <c r="C52" s="455" t="s">
        <v>843</v>
      </c>
      <c r="D52" s="456" t="s">
        <v>876</v>
      </c>
      <c r="E52" s="457" t="s">
        <v>817</v>
      </c>
      <c r="F52" s="457" t="s">
        <v>818</v>
      </c>
      <c r="G52" s="455">
        <v>2021</v>
      </c>
      <c r="H52" s="455" t="s">
        <v>819</v>
      </c>
    </row>
    <row r="53" spans="2:8" s="264" customFormat="1" ht="28.5" hidden="1" customHeight="1">
      <c r="B53" s="465">
        <v>43</v>
      </c>
      <c r="C53" s="455" t="s">
        <v>877</v>
      </c>
      <c r="D53" s="456" t="s">
        <v>878</v>
      </c>
      <c r="E53" s="457" t="s">
        <v>817</v>
      </c>
      <c r="F53" s="457" t="s">
        <v>818</v>
      </c>
      <c r="G53" s="455">
        <v>2021</v>
      </c>
      <c r="H53" s="455" t="s">
        <v>819</v>
      </c>
    </row>
    <row r="54" spans="2:8" s="264" customFormat="1" ht="28.5" hidden="1" customHeight="1">
      <c r="B54" s="465">
        <v>44</v>
      </c>
      <c r="C54" s="455" t="s">
        <v>862</v>
      </c>
      <c r="D54" s="456" t="s">
        <v>879</v>
      </c>
      <c r="E54" s="457" t="s">
        <v>817</v>
      </c>
      <c r="F54" s="457" t="s">
        <v>818</v>
      </c>
      <c r="G54" s="455">
        <v>2021</v>
      </c>
      <c r="H54" s="455" t="s">
        <v>819</v>
      </c>
    </row>
    <row r="55" spans="2:8" s="264" customFormat="1" ht="28.5" customHeight="1">
      <c r="B55" s="465">
        <v>9</v>
      </c>
      <c r="C55" s="455" t="s">
        <v>411</v>
      </c>
      <c r="D55" s="456" t="s">
        <v>880</v>
      </c>
      <c r="E55" s="457" t="s">
        <v>817</v>
      </c>
      <c r="F55" s="457" t="s">
        <v>818</v>
      </c>
      <c r="G55" s="455">
        <v>2020</v>
      </c>
      <c r="H55" s="455" t="s">
        <v>819</v>
      </c>
    </row>
    <row r="56" spans="2:8" s="264" customFormat="1" ht="28.5" hidden="1" customHeight="1">
      <c r="B56" s="465">
        <v>46</v>
      </c>
      <c r="C56" s="455" t="s">
        <v>881</v>
      </c>
      <c r="D56" s="456" t="s">
        <v>882</v>
      </c>
      <c r="E56" s="457" t="s">
        <v>817</v>
      </c>
      <c r="F56" s="457" t="s">
        <v>818</v>
      </c>
      <c r="G56" s="455">
        <v>2020</v>
      </c>
      <c r="H56" s="455" t="s">
        <v>819</v>
      </c>
    </row>
    <row r="57" spans="2:8" s="264" customFormat="1" ht="28.5" customHeight="1">
      <c r="B57" s="465">
        <v>10</v>
      </c>
      <c r="C57" s="455" t="s">
        <v>411</v>
      </c>
      <c r="D57" s="456" t="s">
        <v>883</v>
      </c>
      <c r="E57" s="457" t="s">
        <v>817</v>
      </c>
      <c r="F57" s="457" t="s">
        <v>818</v>
      </c>
      <c r="G57" s="455">
        <v>2020</v>
      </c>
      <c r="H57" s="455" t="s">
        <v>819</v>
      </c>
    </row>
    <row r="58" spans="2:8" s="264" customFormat="1" ht="28.5" hidden="1" customHeight="1">
      <c r="B58" s="465">
        <v>48</v>
      </c>
      <c r="C58" s="455" t="s">
        <v>848</v>
      </c>
      <c r="D58" s="456" t="s">
        <v>884</v>
      </c>
      <c r="E58" s="457" t="s">
        <v>817</v>
      </c>
      <c r="F58" s="457" t="s">
        <v>818</v>
      </c>
      <c r="G58" s="455">
        <v>2020</v>
      </c>
      <c r="H58" s="455" t="s">
        <v>819</v>
      </c>
    </row>
    <row r="59" spans="2:8" s="264" customFormat="1" ht="28.5" hidden="1" customHeight="1">
      <c r="B59" s="465">
        <v>49</v>
      </c>
      <c r="C59" s="455" t="s">
        <v>885</v>
      </c>
      <c r="D59" s="456" t="s">
        <v>886</v>
      </c>
      <c r="E59" s="457" t="s">
        <v>817</v>
      </c>
      <c r="F59" s="457" t="s">
        <v>818</v>
      </c>
      <c r="G59" s="455">
        <v>2020</v>
      </c>
      <c r="H59" s="455" t="s">
        <v>819</v>
      </c>
    </row>
    <row r="60" spans="2:8" s="264" customFormat="1" ht="28.5" customHeight="1">
      <c r="B60" s="465">
        <v>11</v>
      </c>
      <c r="C60" s="455" t="s">
        <v>834</v>
      </c>
      <c r="D60" s="456" t="s">
        <v>887</v>
      </c>
      <c r="E60" s="457" t="s">
        <v>817</v>
      </c>
      <c r="F60" s="457" t="s">
        <v>818</v>
      </c>
      <c r="G60" s="455">
        <v>2020</v>
      </c>
      <c r="H60" s="455" t="s">
        <v>819</v>
      </c>
    </row>
    <row r="61" spans="2:8" s="264" customFormat="1" ht="28.5" hidden="1" customHeight="1">
      <c r="B61" s="465">
        <v>51</v>
      </c>
      <c r="C61" s="455" t="s">
        <v>888</v>
      </c>
      <c r="D61" s="456" t="s">
        <v>889</v>
      </c>
      <c r="E61" s="457" t="s">
        <v>817</v>
      </c>
      <c r="F61" s="457" t="s">
        <v>818</v>
      </c>
      <c r="G61" s="455">
        <v>2020</v>
      </c>
      <c r="H61" s="455" t="s">
        <v>819</v>
      </c>
    </row>
    <row r="62" spans="2:8" s="264" customFormat="1" ht="28.5" hidden="1" customHeight="1">
      <c r="B62" s="465">
        <v>52</v>
      </c>
      <c r="C62" s="455" t="s">
        <v>890</v>
      </c>
      <c r="D62" s="456" t="s">
        <v>891</v>
      </c>
      <c r="E62" s="457" t="s">
        <v>817</v>
      </c>
      <c r="F62" s="457" t="s">
        <v>818</v>
      </c>
      <c r="G62" s="455">
        <v>2020</v>
      </c>
      <c r="H62" s="455" t="s">
        <v>819</v>
      </c>
    </row>
    <row r="63" spans="2:8" s="264" customFormat="1" ht="28.5" hidden="1" customHeight="1">
      <c r="B63" s="465">
        <v>53</v>
      </c>
      <c r="C63" s="455" t="s">
        <v>892</v>
      </c>
      <c r="D63" s="456" t="s">
        <v>893</v>
      </c>
      <c r="E63" s="457" t="s">
        <v>817</v>
      </c>
      <c r="F63" s="457" t="s">
        <v>818</v>
      </c>
      <c r="G63" s="455">
        <v>2020</v>
      </c>
      <c r="H63" s="455" t="s">
        <v>819</v>
      </c>
    </row>
    <row r="64" spans="2:8" s="264" customFormat="1" ht="28.5" hidden="1" customHeight="1">
      <c r="B64" s="465">
        <v>54</v>
      </c>
      <c r="C64" s="455" t="s">
        <v>848</v>
      </c>
      <c r="D64" s="456" t="s">
        <v>894</v>
      </c>
      <c r="E64" s="457" t="s">
        <v>817</v>
      </c>
      <c r="F64" s="457" t="s">
        <v>818</v>
      </c>
      <c r="G64" s="455">
        <v>2020</v>
      </c>
      <c r="H64" s="455" t="s">
        <v>819</v>
      </c>
    </row>
    <row r="65" spans="2:8" s="264" customFormat="1" ht="28.5" hidden="1" customHeight="1">
      <c r="B65" s="465">
        <v>55</v>
      </c>
      <c r="C65" s="455" t="s">
        <v>848</v>
      </c>
      <c r="D65" s="456" t="s">
        <v>895</v>
      </c>
      <c r="E65" s="457" t="s">
        <v>817</v>
      </c>
      <c r="F65" s="457" t="s">
        <v>818</v>
      </c>
      <c r="G65" s="455">
        <v>2020</v>
      </c>
      <c r="H65" s="455" t="s">
        <v>819</v>
      </c>
    </row>
    <row r="66" spans="2:8" s="264" customFormat="1" ht="28.5" hidden="1" customHeight="1">
      <c r="B66" s="465">
        <v>56</v>
      </c>
      <c r="C66" s="455" t="s">
        <v>896</v>
      </c>
      <c r="D66" s="456" t="s">
        <v>897</v>
      </c>
      <c r="E66" s="457" t="s">
        <v>817</v>
      </c>
      <c r="F66" s="457" t="s">
        <v>818</v>
      </c>
      <c r="G66" s="455">
        <v>2020</v>
      </c>
      <c r="H66" s="455" t="s">
        <v>819</v>
      </c>
    </row>
    <row r="67" spans="2:8" s="264" customFormat="1" ht="28.5" hidden="1" customHeight="1">
      <c r="B67" s="465">
        <v>57</v>
      </c>
      <c r="C67" s="455" t="s">
        <v>881</v>
      </c>
      <c r="D67" s="456" t="s">
        <v>898</v>
      </c>
      <c r="E67" s="457" t="s">
        <v>817</v>
      </c>
      <c r="F67" s="457" t="s">
        <v>856</v>
      </c>
      <c r="G67" s="455">
        <v>2020</v>
      </c>
      <c r="H67" s="455" t="s">
        <v>819</v>
      </c>
    </row>
    <row r="68" spans="2:8" s="264" customFormat="1" ht="28.5" customHeight="1">
      <c r="B68" s="465">
        <v>12</v>
      </c>
      <c r="C68" s="455" t="s">
        <v>815</v>
      </c>
      <c r="D68" s="456" t="s">
        <v>899</v>
      </c>
      <c r="E68" s="457" t="s">
        <v>817</v>
      </c>
      <c r="F68" s="457" t="s">
        <v>818</v>
      </c>
      <c r="G68" s="455">
        <v>2020</v>
      </c>
      <c r="H68" s="455" t="s">
        <v>819</v>
      </c>
    </row>
    <row r="69" spans="2:8" s="264" customFormat="1" ht="28.5" hidden="1" customHeight="1">
      <c r="B69" s="465">
        <v>59</v>
      </c>
      <c r="C69" s="455" t="s">
        <v>828</v>
      </c>
      <c r="D69" s="456" t="s">
        <v>900</v>
      </c>
      <c r="E69" s="457" t="s">
        <v>817</v>
      </c>
      <c r="F69" s="457" t="s">
        <v>414</v>
      </c>
      <c r="G69" s="455">
        <v>2020</v>
      </c>
      <c r="H69" s="455" t="s">
        <v>819</v>
      </c>
    </row>
    <row r="70" spans="2:8" s="264" customFormat="1" ht="28.5" hidden="1" customHeight="1">
      <c r="B70" s="465">
        <v>60</v>
      </c>
      <c r="C70" s="455" t="s">
        <v>901</v>
      </c>
      <c r="D70" s="456" t="s">
        <v>902</v>
      </c>
      <c r="E70" s="457" t="s">
        <v>817</v>
      </c>
      <c r="F70" s="457" t="s">
        <v>856</v>
      </c>
      <c r="G70" s="455">
        <v>2020</v>
      </c>
      <c r="H70" s="455" t="s">
        <v>819</v>
      </c>
    </row>
    <row r="71" spans="2:8" s="264" customFormat="1" ht="28.5" customHeight="1">
      <c r="B71" s="465">
        <v>13</v>
      </c>
      <c r="C71" s="455" t="s">
        <v>903</v>
      </c>
      <c r="D71" s="456" t="s">
        <v>904</v>
      </c>
      <c r="E71" s="457" t="s">
        <v>817</v>
      </c>
      <c r="F71" s="457" t="s">
        <v>818</v>
      </c>
      <c r="G71" s="455">
        <v>2020</v>
      </c>
      <c r="H71" s="455" t="s">
        <v>819</v>
      </c>
    </row>
    <row r="72" spans="2:8" s="264" customFormat="1" ht="28.5" hidden="1" customHeight="1">
      <c r="B72" s="465">
        <v>62</v>
      </c>
      <c r="C72" s="455" t="s">
        <v>905</v>
      </c>
      <c r="D72" s="456" t="s">
        <v>906</v>
      </c>
      <c r="E72" s="457" t="s">
        <v>817</v>
      </c>
      <c r="F72" s="457" t="s">
        <v>818</v>
      </c>
      <c r="G72" s="455">
        <v>2020</v>
      </c>
      <c r="H72" s="455" t="s">
        <v>819</v>
      </c>
    </row>
    <row r="73" spans="2:8" s="264" customFormat="1" ht="28.5" hidden="1" customHeight="1">
      <c r="B73" s="465">
        <v>63</v>
      </c>
      <c r="C73" s="455" t="s">
        <v>905</v>
      </c>
      <c r="D73" s="456" t="s">
        <v>907</v>
      </c>
      <c r="E73" s="457" t="s">
        <v>817</v>
      </c>
      <c r="F73" s="457" t="s">
        <v>818</v>
      </c>
      <c r="G73" s="455">
        <v>2020</v>
      </c>
      <c r="H73" s="455" t="s">
        <v>819</v>
      </c>
    </row>
    <row r="74" spans="2:8" s="264" customFormat="1" ht="28.5" customHeight="1">
      <c r="B74" s="465">
        <v>14</v>
      </c>
      <c r="C74" s="455" t="s">
        <v>903</v>
      </c>
      <c r="D74" s="456" t="s">
        <v>908</v>
      </c>
      <c r="E74" s="457" t="s">
        <v>817</v>
      </c>
      <c r="F74" s="457" t="s">
        <v>856</v>
      </c>
      <c r="G74" s="455">
        <v>2020</v>
      </c>
      <c r="H74" s="455" t="s">
        <v>819</v>
      </c>
    </row>
    <row r="75" spans="2:8" s="264" customFormat="1" ht="28.5" customHeight="1">
      <c r="B75" s="465">
        <v>15</v>
      </c>
      <c r="C75" s="455" t="s">
        <v>903</v>
      </c>
      <c r="D75" s="456" t="s">
        <v>909</v>
      </c>
      <c r="E75" s="457" t="s">
        <v>817</v>
      </c>
      <c r="F75" s="457" t="s">
        <v>818</v>
      </c>
      <c r="G75" s="455">
        <v>2020</v>
      </c>
      <c r="H75" s="455" t="s">
        <v>819</v>
      </c>
    </row>
    <row r="76" spans="2:8" s="264" customFormat="1" ht="28.5" hidden="1" customHeight="1">
      <c r="B76" s="465">
        <v>66</v>
      </c>
      <c r="C76" s="455" t="s">
        <v>848</v>
      </c>
      <c r="D76" s="456" t="s">
        <v>910</v>
      </c>
      <c r="E76" s="457" t="s">
        <v>817</v>
      </c>
      <c r="F76" s="457" t="s">
        <v>818</v>
      </c>
      <c r="G76" s="455">
        <v>2020</v>
      </c>
      <c r="H76" s="455" t="s">
        <v>819</v>
      </c>
    </row>
    <row r="77" spans="2:8" s="264" customFormat="1" ht="28.5" customHeight="1">
      <c r="B77" s="465">
        <v>16</v>
      </c>
      <c r="C77" s="455" t="s">
        <v>834</v>
      </c>
      <c r="D77" s="456" t="s">
        <v>911</v>
      </c>
      <c r="E77" s="457" t="s">
        <v>817</v>
      </c>
      <c r="F77" s="457" t="s">
        <v>818</v>
      </c>
      <c r="G77" s="455">
        <v>2020</v>
      </c>
      <c r="H77" s="455" t="s">
        <v>819</v>
      </c>
    </row>
    <row r="78" spans="2:8" s="264" customFormat="1" ht="28.5" hidden="1" customHeight="1">
      <c r="B78" s="465">
        <v>68</v>
      </c>
      <c r="C78" s="455" t="s">
        <v>888</v>
      </c>
      <c r="D78" s="456" t="s">
        <v>912</v>
      </c>
      <c r="E78" s="457" t="s">
        <v>817</v>
      </c>
      <c r="F78" s="457" t="s">
        <v>856</v>
      </c>
      <c r="G78" s="455">
        <v>2020</v>
      </c>
      <c r="H78" s="455" t="s">
        <v>819</v>
      </c>
    </row>
    <row r="79" spans="2:8" s="264" customFormat="1" ht="28.5" customHeight="1">
      <c r="B79" s="465">
        <v>17</v>
      </c>
      <c r="C79" s="455" t="s">
        <v>411</v>
      </c>
      <c r="D79" s="456" t="s">
        <v>913</v>
      </c>
      <c r="E79" s="457" t="s">
        <v>817</v>
      </c>
      <c r="F79" s="457" t="s">
        <v>818</v>
      </c>
      <c r="G79" s="455">
        <v>2020</v>
      </c>
      <c r="H79" s="455" t="s">
        <v>819</v>
      </c>
    </row>
    <row r="80" spans="2:8" s="264" customFormat="1" ht="28.5" hidden="1" customHeight="1">
      <c r="B80" s="465">
        <v>70</v>
      </c>
      <c r="C80" s="455" t="s">
        <v>892</v>
      </c>
      <c r="D80" s="456" t="s">
        <v>914</v>
      </c>
      <c r="E80" s="457" t="s">
        <v>817</v>
      </c>
      <c r="F80" s="457" t="s">
        <v>818</v>
      </c>
      <c r="G80" s="455">
        <v>2020</v>
      </c>
      <c r="H80" s="455" t="s">
        <v>819</v>
      </c>
    </row>
    <row r="81" spans="2:8" s="264" customFormat="1" ht="28.5" hidden="1" customHeight="1">
      <c r="B81" s="465">
        <v>71</v>
      </c>
      <c r="C81" s="455" t="s">
        <v>848</v>
      </c>
      <c r="D81" s="456" t="s">
        <v>915</v>
      </c>
      <c r="E81" s="457" t="s">
        <v>817</v>
      </c>
      <c r="F81" s="457" t="s">
        <v>818</v>
      </c>
      <c r="G81" s="455">
        <v>2020</v>
      </c>
      <c r="H81" s="455" t="s">
        <v>819</v>
      </c>
    </row>
    <row r="82" spans="2:8" s="264" customFormat="1" ht="28.5" hidden="1" customHeight="1">
      <c r="B82" s="465">
        <v>72</v>
      </c>
      <c r="C82" s="455" t="s">
        <v>916</v>
      </c>
      <c r="D82" s="456" t="s">
        <v>917</v>
      </c>
      <c r="E82" s="457" t="s">
        <v>817</v>
      </c>
      <c r="F82" s="457" t="s">
        <v>818</v>
      </c>
      <c r="G82" s="455">
        <v>2020</v>
      </c>
      <c r="H82" s="455" t="s">
        <v>819</v>
      </c>
    </row>
    <row r="83" spans="2:8" s="264" customFormat="1" ht="28.5" customHeight="1">
      <c r="B83" s="465">
        <v>18</v>
      </c>
      <c r="C83" s="455" t="s">
        <v>834</v>
      </c>
      <c r="D83" s="456" t="s">
        <v>918</v>
      </c>
      <c r="E83" s="457" t="s">
        <v>817</v>
      </c>
      <c r="F83" s="457" t="s">
        <v>818</v>
      </c>
      <c r="G83" s="455">
        <v>2020</v>
      </c>
      <c r="H83" s="455" t="s">
        <v>819</v>
      </c>
    </row>
    <row r="84" spans="2:8" s="264" customFormat="1" ht="28.5" hidden="1" customHeight="1">
      <c r="B84" s="465">
        <v>74</v>
      </c>
      <c r="C84" s="455" t="s">
        <v>905</v>
      </c>
      <c r="D84" s="456" t="s">
        <v>919</v>
      </c>
      <c r="E84" s="457" t="s">
        <v>817</v>
      </c>
      <c r="F84" s="457" t="s">
        <v>818</v>
      </c>
      <c r="G84" s="455">
        <v>2020</v>
      </c>
      <c r="H84" s="455" t="s">
        <v>819</v>
      </c>
    </row>
    <row r="85" spans="2:8" s="264" customFormat="1" ht="28.5" hidden="1" customHeight="1">
      <c r="B85" s="465">
        <v>75</v>
      </c>
      <c r="C85" s="455" t="s">
        <v>920</v>
      </c>
      <c r="D85" s="456" t="s">
        <v>921</v>
      </c>
      <c r="E85" s="457" t="s">
        <v>817</v>
      </c>
      <c r="F85" s="457" t="s">
        <v>856</v>
      </c>
      <c r="G85" s="455">
        <v>2020</v>
      </c>
      <c r="H85" s="455" t="s">
        <v>819</v>
      </c>
    </row>
    <row r="86" spans="2:8" s="264" customFormat="1" ht="28.5" hidden="1" customHeight="1">
      <c r="B86" s="465">
        <v>76</v>
      </c>
      <c r="C86" s="455" t="s">
        <v>848</v>
      </c>
      <c r="D86" s="456" t="s">
        <v>922</v>
      </c>
      <c r="E86" s="457" t="s">
        <v>817</v>
      </c>
      <c r="F86" s="457" t="s">
        <v>818</v>
      </c>
      <c r="G86" s="455">
        <v>2020</v>
      </c>
      <c r="H86" s="455" t="s">
        <v>819</v>
      </c>
    </row>
    <row r="87" spans="2:8" s="264" customFormat="1" ht="28.5" customHeight="1">
      <c r="B87" s="465">
        <v>19</v>
      </c>
      <c r="C87" s="455" t="s">
        <v>903</v>
      </c>
      <c r="D87" s="456" t="s">
        <v>923</v>
      </c>
      <c r="E87" s="457" t="s">
        <v>817</v>
      </c>
      <c r="F87" s="457" t="s">
        <v>818</v>
      </c>
      <c r="G87" s="455">
        <v>2020</v>
      </c>
      <c r="H87" s="455" t="s">
        <v>819</v>
      </c>
    </row>
    <row r="88" spans="2:8" s="264" customFormat="1" ht="28.5" hidden="1" customHeight="1">
      <c r="B88" s="465">
        <v>78</v>
      </c>
      <c r="C88" s="455" t="s">
        <v>852</v>
      </c>
      <c r="D88" s="456" t="s">
        <v>924</v>
      </c>
      <c r="E88" s="457" t="s">
        <v>817</v>
      </c>
      <c r="F88" s="457" t="s">
        <v>818</v>
      </c>
      <c r="G88" s="455">
        <v>2020</v>
      </c>
      <c r="H88" s="455" t="s">
        <v>819</v>
      </c>
    </row>
    <row r="89" spans="2:8" s="264" customFormat="1" ht="28.5" customHeight="1">
      <c r="B89" s="465">
        <v>20</v>
      </c>
      <c r="C89" s="455" t="s">
        <v>815</v>
      </c>
      <c r="D89" s="456" t="s">
        <v>900</v>
      </c>
      <c r="E89" s="457" t="s">
        <v>817</v>
      </c>
      <c r="F89" s="457" t="s">
        <v>414</v>
      </c>
      <c r="G89" s="455">
        <v>2020</v>
      </c>
      <c r="H89" s="455" t="s">
        <v>819</v>
      </c>
    </row>
    <row r="90" spans="2:8" s="264" customFormat="1" ht="28.5" hidden="1" customHeight="1">
      <c r="B90" s="465">
        <v>80</v>
      </c>
      <c r="C90" s="455" t="s">
        <v>905</v>
      </c>
      <c r="D90" s="456" t="s">
        <v>925</v>
      </c>
      <c r="E90" s="457" t="s">
        <v>817</v>
      </c>
      <c r="F90" s="457" t="s">
        <v>818</v>
      </c>
      <c r="G90" s="455">
        <v>2020</v>
      </c>
      <c r="H90" s="455" t="s">
        <v>819</v>
      </c>
    </row>
    <row r="91" spans="2:8" s="264" customFormat="1" ht="28.5" hidden="1" customHeight="1">
      <c r="B91" s="465">
        <v>81</v>
      </c>
      <c r="C91" s="455" t="s">
        <v>848</v>
      </c>
      <c r="D91" s="456" t="s">
        <v>926</v>
      </c>
      <c r="E91" s="457" t="s">
        <v>817</v>
      </c>
      <c r="F91" s="457" t="s">
        <v>818</v>
      </c>
      <c r="G91" s="455">
        <v>2020</v>
      </c>
      <c r="H91" s="455" t="s">
        <v>819</v>
      </c>
    </row>
    <row r="92" spans="2:8" s="264" customFormat="1" ht="28.5" hidden="1" customHeight="1">
      <c r="B92" s="465">
        <v>82</v>
      </c>
      <c r="C92" s="455" t="s">
        <v>862</v>
      </c>
      <c r="D92" s="456" t="s">
        <v>927</v>
      </c>
      <c r="E92" s="457" t="s">
        <v>817</v>
      </c>
      <c r="F92" s="457" t="s">
        <v>818</v>
      </c>
      <c r="G92" s="455">
        <v>2020</v>
      </c>
      <c r="H92" s="455" t="s">
        <v>819</v>
      </c>
    </row>
    <row r="93" spans="2:8" s="264" customFormat="1" ht="28.5" hidden="1" customHeight="1">
      <c r="B93" s="465">
        <v>83</v>
      </c>
      <c r="C93" s="455" t="s">
        <v>928</v>
      </c>
      <c r="D93" s="456" t="s">
        <v>929</v>
      </c>
      <c r="E93" s="457" t="s">
        <v>817</v>
      </c>
      <c r="F93" s="457" t="s">
        <v>818</v>
      </c>
      <c r="G93" s="455">
        <v>2020</v>
      </c>
      <c r="H93" s="455" t="s">
        <v>819</v>
      </c>
    </row>
    <row r="94" spans="2:8" s="264" customFormat="1" ht="28.5" hidden="1" customHeight="1">
      <c r="B94" s="465">
        <v>84</v>
      </c>
      <c r="C94" s="455" t="s">
        <v>848</v>
      </c>
      <c r="D94" s="456" t="s">
        <v>921</v>
      </c>
      <c r="E94" s="457" t="s">
        <v>817</v>
      </c>
      <c r="F94" s="457" t="s">
        <v>856</v>
      </c>
      <c r="G94" s="455">
        <v>2020</v>
      </c>
      <c r="H94" s="455" t="s">
        <v>819</v>
      </c>
    </row>
    <row r="95" spans="2:8" s="264" customFormat="1" ht="28.5" hidden="1" customHeight="1">
      <c r="B95" s="465">
        <v>85</v>
      </c>
      <c r="C95" s="455" t="s">
        <v>877</v>
      </c>
      <c r="D95" s="456" t="s">
        <v>930</v>
      </c>
      <c r="E95" s="457" t="s">
        <v>817</v>
      </c>
      <c r="F95" s="457" t="s">
        <v>856</v>
      </c>
      <c r="G95" s="455">
        <v>2020</v>
      </c>
      <c r="H95" s="455" t="s">
        <v>819</v>
      </c>
    </row>
    <row r="96" spans="2:8" s="264" customFormat="1" ht="28.5" hidden="1" customHeight="1">
      <c r="B96" s="465">
        <v>86</v>
      </c>
      <c r="C96" s="455" t="s">
        <v>848</v>
      </c>
      <c r="D96" s="456" t="s">
        <v>931</v>
      </c>
      <c r="E96" s="457" t="s">
        <v>817</v>
      </c>
      <c r="F96" s="457" t="s">
        <v>818</v>
      </c>
      <c r="G96" s="455">
        <v>2020</v>
      </c>
      <c r="H96" s="455" t="s">
        <v>819</v>
      </c>
    </row>
    <row r="97" spans="2:8" s="264" customFormat="1" ht="28.5" hidden="1" customHeight="1">
      <c r="B97" s="465">
        <v>87</v>
      </c>
      <c r="C97" s="455" t="s">
        <v>852</v>
      </c>
      <c r="D97" s="456" t="s">
        <v>932</v>
      </c>
      <c r="E97" s="457" t="s">
        <v>817</v>
      </c>
      <c r="F97" s="457" t="s">
        <v>818</v>
      </c>
      <c r="G97" s="455">
        <v>2020</v>
      </c>
      <c r="H97" s="455" t="s">
        <v>819</v>
      </c>
    </row>
    <row r="98" spans="2:8" s="264" customFormat="1" ht="28.5" customHeight="1">
      <c r="B98" s="465">
        <v>21</v>
      </c>
      <c r="C98" s="455" t="s">
        <v>815</v>
      </c>
      <c r="D98" s="456" t="s">
        <v>887</v>
      </c>
      <c r="E98" s="457" t="s">
        <v>817</v>
      </c>
      <c r="F98" s="457" t="s">
        <v>818</v>
      </c>
      <c r="G98" s="455">
        <v>2020</v>
      </c>
      <c r="H98" s="455" t="s">
        <v>819</v>
      </c>
    </row>
    <row r="99" spans="2:8" s="264" customFormat="1" ht="28.5" hidden="1" customHeight="1">
      <c r="B99" s="465">
        <v>89</v>
      </c>
      <c r="C99" s="455" t="s">
        <v>888</v>
      </c>
      <c r="D99" s="456" t="s">
        <v>933</v>
      </c>
      <c r="E99" s="457" t="s">
        <v>817</v>
      </c>
      <c r="F99" s="457" t="s">
        <v>818</v>
      </c>
      <c r="G99" s="455">
        <v>2020</v>
      </c>
      <c r="H99" s="455" t="s">
        <v>819</v>
      </c>
    </row>
    <row r="100" spans="2:8" s="264" customFormat="1" ht="28.5" hidden="1" customHeight="1">
      <c r="B100" s="465">
        <v>90</v>
      </c>
      <c r="C100" s="455" t="s">
        <v>905</v>
      </c>
      <c r="D100" s="456" t="s">
        <v>934</v>
      </c>
      <c r="E100" s="457" t="s">
        <v>817</v>
      </c>
      <c r="F100" s="457" t="s">
        <v>818</v>
      </c>
      <c r="G100" s="455">
        <v>2020</v>
      </c>
      <c r="H100" s="455" t="s">
        <v>819</v>
      </c>
    </row>
    <row r="101" spans="2:8" s="264" customFormat="1" ht="28.5" customHeight="1">
      <c r="B101" s="465">
        <v>22</v>
      </c>
      <c r="C101" s="455" t="s">
        <v>815</v>
      </c>
      <c r="D101" s="456" t="s">
        <v>935</v>
      </c>
      <c r="E101" s="457" t="s">
        <v>817</v>
      </c>
      <c r="F101" s="457" t="s">
        <v>856</v>
      </c>
      <c r="G101" s="455">
        <v>2020</v>
      </c>
      <c r="H101" s="455" t="s">
        <v>819</v>
      </c>
    </row>
    <row r="102" spans="2:8" s="264" customFormat="1" ht="28.5" hidden="1" customHeight="1">
      <c r="B102" s="465">
        <v>92</v>
      </c>
      <c r="C102" s="455" t="s">
        <v>848</v>
      </c>
      <c r="D102" s="456" t="s">
        <v>936</v>
      </c>
      <c r="E102" s="457" t="s">
        <v>817</v>
      </c>
      <c r="F102" s="457" t="s">
        <v>818</v>
      </c>
      <c r="G102" s="455">
        <v>2020</v>
      </c>
      <c r="H102" s="455" t="s">
        <v>819</v>
      </c>
    </row>
    <row r="103" spans="2:8" s="264" customFormat="1" ht="28.5" hidden="1" customHeight="1">
      <c r="B103" s="465">
        <v>93</v>
      </c>
      <c r="C103" s="455" t="s">
        <v>928</v>
      </c>
      <c r="D103" s="456" t="s">
        <v>937</v>
      </c>
      <c r="E103" s="457" t="s">
        <v>817</v>
      </c>
      <c r="F103" s="457" t="s">
        <v>818</v>
      </c>
      <c r="G103" s="455">
        <v>2020</v>
      </c>
      <c r="H103" s="455" t="s">
        <v>819</v>
      </c>
    </row>
    <row r="104" spans="2:8" s="264" customFormat="1" ht="28.5" hidden="1" customHeight="1">
      <c r="B104" s="465">
        <v>94</v>
      </c>
      <c r="C104" s="455" t="s">
        <v>871</v>
      </c>
      <c r="D104" s="456" t="s">
        <v>938</v>
      </c>
      <c r="E104" s="457" t="s">
        <v>817</v>
      </c>
      <c r="F104" s="457" t="s">
        <v>818</v>
      </c>
      <c r="G104" s="455">
        <v>2020</v>
      </c>
      <c r="H104" s="455" t="s">
        <v>819</v>
      </c>
    </row>
    <row r="105" spans="2:8" s="264" customFormat="1" ht="28.5" hidden="1" customHeight="1">
      <c r="B105" s="465">
        <v>95</v>
      </c>
      <c r="C105" s="455" t="s">
        <v>848</v>
      </c>
      <c r="D105" s="456" t="s">
        <v>939</v>
      </c>
      <c r="E105" s="457" t="s">
        <v>817</v>
      </c>
      <c r="F105" s="457" t="s">
        <v>818</v>
      </c>
      <c r="G105" s="455">
        <v>2020</v>
      </c>
      <c r="H105" s="455" t="s">
        <v>819</v>
      </c>
    </row>
    <row r="106" spans="2:8" s="264" customFormat="1" ht="28.5" hidden="1" customHeight="1">
      <c r="B106" s="465">
        <v>96</v>
      </c>
      <c r="C106" s="455" t="s">
        <v>892</v>
      </c>
      <c r="D106" s="456" t="s">
        <v>940</v>
      </c>
      <c r="E106" s="457" t="s">
        <v>817</v>
      </c>
      <c r="F106" s="457" t="s">
        <v>818</v>
      </c>
      <c r="G106" s="455">
        <v>2020</v>
      </c>
      <c r="H106" s="455" t="s">
        <v>819</v>
      </c>
    </row>
    <row r="107" spans="2:8" s="264" customFormat="1" ht="28.5" customHeight="1">
      <c r="B107" s="465">
        <v>23</v>
      </c>
      <c r="C107" s="455" t="s">
        <v>411</v>
      </c>
      <c r="D107" s="456" t="s">
        <v>934</v>
      </c>
      <c r="E107" s="457" t="s">
        <v>817</v>
      </c>
      <c r="F107" s="457" t="s">
        <v>818</v>
      </c>
      <c r="G107" s="455">
        <v>2020</v>
      </c>
      <c r="H107" s="455" t="s">
        <v>819</v>
      </c>
    </row>
    <row r="108" spans="2:8" s="264" customFormat="1" ht="28.5" hidden="1" customHeight="1">
      <c r="B108" s="465">
        <v>98</v>
      </c>
      <c r="C108" s="455" t="s">
        <v>848</v>
      </c>
      <c r="D108" s="456" t="s">
        <v>941</v>
      </c>
      <c r="E108" s="457" t="s">
        <v>817</v>
      </c>
      <c r="F108" s="457" t="s">
        <v>818</v>
      </c>
      <c r="G108" s="455">
        <v>2020</v>
      </c>
      <c r="H108" s="455" t="s">
        <v>819</v>
      </c>
    </row>
    <row r="109" spans="2:8" s="264" customFormat="1" ht="28.5" hidden="1" customHeight="1">
      <c r="B109" s="465">
        <v>99</v>
      </c>
      <c r="C109" s="455" t="s">
        <v>905</v>
      </c>
      <c r="D109" s="456" t="s">
        <v>942</v>
      </c>
      <c r="E109" s="457" t="s">
        <v>817</v>
      </c>
      <c r="F109" s="457" t="s">
        <v>818</v>
      </c>
      <c r="G109" s="455">
        <v>2020</v>
      </c>
      <c r="H109" s="455" t="s">
        <v>819</v>
      </c>
    </row>
    <row r="110" spans="2:8" s="264" customFormat="1" ht="28.5" hidden="1" customHeight="1">
      <c r="B110" s="465">
        <v>100</v>
      </c>
      <c r="C110" s="455" t="s">
        <v>892</v>
      </c>
      <c r="D110" s="456" t="s">
        <v>943</v>
      </c>
      <c r="E110" s="457" t="s">
        <v>817</v>
      </c>
      <c r="F110" s="457" t="s">
        <v>818</v>
      </c>
      <c r="G110" s="455">
        <v>2020</v>
      </c>
      <c r="H110" s="455" t="s">
        <v>819</v>
      </c>
    </row>
    <row r="111" spans="2:8" s="264" customFormat="1" ht="28.5" hidden="1" customHeight="1">
      <c r="B111" s="465">
        <v>101</v>
      </c>
      <c r="C111" s="455" t="s">
        <v>892</v>
      </c>
      <c r="D111" s="456" t="s">
        <v>917</v>
      </c>
      <c r="E111" s="457" t="s">
        <v>817</v>
      </c>
      <c r="F111" s="457" t="s">
        <v>818</v>
      </c>
      <c r="G111" s="455">
        <v>2020</v>
      </c>
      <c r="H111" s="455" t="s">
        <v>819</v>
      </c>
    </row>
    <row r="112" spans="2:8" s="264" customFormat="1" ht="28.5" hidden="1" customHeight="1">
      <c r="B112" s="465">
        <v>102</v>
      </c>
      <c r="C112" s="455" t="s">
        <v>848</v>
      </c>
      <c r="D112" s="456" t="s">
        <v>944</v>
      </c>
      <c r="E112" s="457" t="s">
        <v>817</v>
      </c>
      <c r="F112" s="457" t="s">
        <v>818</v>
      </c>
      <c r="G112" s="455">
        <v>2020</v>
      </c>
      <c r="H112" s="455" t="s">
        <v>819</v>
      </c>
    </row>
    <row r="113" spans="2:8" s="264" customFormat="1" ht="28.5" hidden="1" customHeight="1">
      <c r="B113" s="465">
        <v>103</v>
      </c>
      <c r="C113" s="455" t="s">
        <v>852</v>
      </c>
      <c r="D113" s="456" t="s">
        <v>945</v>
      </c>
      <c r="E113" s="457" t="s">
        <v>817</v>
      </c>
      <c r="F113" s="457" t="s">
        <v>818</v>
      </c>
      <c r="G113" s="455">
        <v>2020</v>
      </c>
      <c r="H113" s="455" t="s">
        <v>819</v>
      </c>
    </row>
    <row r="114" spans="2:8" s="264" customFormat="1" ht="28.5" hidden="1" customHeight="1">
      <c r="B114" s="465">
        <v>104</v>
      </c>
      <c r="C114" s="455" t="s">
        <v>946</v>
      </c>
      <c r="D114" s="456" t="s">
        <v>947</v>
      </c>
      <c r="E114" s="457" t="s">
        <v>817</v>
      </c>
      <c r="F114" s="457" t="s">
        <v>818</v>
      </c>
      <c r="G114" s="455">
        <v>2020</v>
      </c>
      <c r="H114" s="455" t="s">
        <v>819</v>
      </c>
    </row>
    <row r="115" spans="2:8" s="264" customFormat="1" ht="28.5" hidden="1" customHeight="1">
      <c r="B115" s="465">
        <v>105</v>
      </c>
      <c r="C115" s="455" t="s">
        <v>848</v>
      </c>
      <c r="D115" s="456" t="s">
        <v>948</v>
      </c>
      <c r="E115" s="457" t="s">
        <v>817</v>
      </c>
      <c r="F115" s="457" t="s">
        <v>818</v>
      </c>
      <c r="G115" s="455">
        <v>2020</v>
      </c>
      <c r="H115" s="455" t="s">
        <v>819</v>
      </c>
    </row>
    <row r="116" spans="2:8" s="264" customFormat="1" ht="28.5" customHeight="1">
      <c r="B116" s="465">
        <v>24</v>
      </c>
      <c r="C116" s="455" t="s">
        <v>815</v>
      </c>
      <c r="D116" s="456" t="s">
        <v>949</v>
      </c>
      <c r="E116" s="457" t="s">
        <v>817</v>
      </c>
      <c r="F116" s="457" t="s">
        <v>818</v>
      </c>
      <c r="G116" s="455">
        <v>2020</v>
      </c>
      <c r="H116" s="455" t="s">
        <v>819</v>
      </c>
    </row>
    <row r="117" spans="2:8" s="264" customFormat="1" ht="28.5" hidden="1" customHeight="1">
      <c r="B117" s="465">
        <v>107</v>
      </c>
      <c r="C117" s="455" t="s">
        <v>848</v>
      </c>
      <c r="D117" s="456" t="s">
        <v>950</v>
      </c>
      <c r="E117" s="457" t="s">
        <v>817</v>
      </c>
      <c r="F117" s="457" t="s">
        <v>818</v>
      </c>
      <c r="G117" s="455">
        <v>2020</v>
      </c>
      <c r="H117" s="455" t="s">
        <v>819</v>
      </c>
    </row>
    <row r="118" spans="2:8" s="264" customFormat="1" ht="28.5" hidden="1" customHeight="1">
      <c r="B118" s="465">
        <v>108</v>
      </c>
      <c r="C118" s="455" t="s">
        <v>848</v>
      </c>
      <c r="D118" s="456" t="s">
        <v>951</v>
      </c>
      <c r="E118" s="457" t="s">
        <v>817</v>
      </c>
      <c r="F118" s="457" t="s">
        <v>818</v>
      </c>
      <c r="G118" s="455">
        <v>2020</v>
      </c>
      <c r="H118" s="455" t="s">
        <v>819</v>
      </c>
    </row>
    <row r="119" spans="2:8" s="264" customFormat="1" ht="28.5" hidden="1" customHeight="1">
      <c r="B119" s="465">
        <v>109</v>
      </c>
      <c r="C119" s="455" t="s">
        <v>892</v>
      </c>
      <c r="D119" s="456" t="s">
        <v>952</v>
      </c>
      <c r="E119" s="457" t="s">
        <v>817</v>
      </c>
      <c r="F119" s="457" t="s">
        <v>818</v>
      </c>
      <c r="G119" s="455">
        <v>2020</v>
      </c>
      <c r="H119" s="455" t="s">
        <v>819</v>
      </c>
    </row>
    <row r="120" spans="2:8" s="264" customFormat="1" ht="28.5" hidden="1" customHeight="1">
      <c r="B120" s="465">
        <v>110</v>
      </c>
      <c r="C120" s="455" t="s">
        <v>953</v>
      </c>
      <c r="D120" s="456" t="s">
        <v>954</v>
      </c>
      <c r="E120" s="457" t="s">
        <v>817</v>
      </c>
      <c r="F120" s="457" t="s">
        <v>818</v>
      </c>
      <c r="G120" s="455">
        <v>2020</v>
      </c>
      <c r="H120" s="455" t="s">
        <v>819</v>
      </c>
    </row>
    <row r="121" spans="2:8" s="264" customFormat="1" ht="28.5" hidden="1" customHeight="1">
      <c r="B121" s="465">
        <v>111</v>
      </c>
      <c r="C121" s="455" t="s">
        <v>892</v>
      </c>
      <c r="D121" s="456" t="s">
        <v>955</v>
      </c>
      <c r="E121" s="457" t="s">
        <v>817</v>
      </c>
      <c r="F121" s="457" t="s">
        <v>818</v>
      </c>
      <c r="G121" s="455">
        <v>2020</v>
      </c>
      <c r="H121" s="455" t="s">
        <v>819</v>
      </c>
    </row>
    <row r="122" spans="2:8" s="264" customFormat="1" ht="28.5" customHeight="1">
      <c r="B122" s="465">
        <v>25</v>
      </c>
      <c r="C122" s="455" t="s">
        <v>903</v>
      </c>
      <c r="D122" s="456" t="s">
        <v>956</v>
      </c>
      <c r="E122" s="457" t="s">
        <v>817</v>
      </c>
      <c r="F122" s="457" t="s">
        <v>818</v>
      </c>
      <c r="G122" s="455">
        <v>2020</v>
      </c>
      <c r="H122" s="455" t="s">
        <v>819</v>
      </c>
    </row>
    <row r="123" spans="2:8" s="264" customFormat="1" ht="28.5" hidden="1" customHeight="1">
      <c r="B123" s="465">
        <v>113</v>
      </c>
      <c r="C123" s="455" t="s">
        <v>957</v>
      </c>
      <c r="D123" s="456" t="s">
        <v>958</v>
      </c>
      <c r="E123" s="457" t="s">
        <v>817</v>
      </c>
      <c r="F123" s="457" t="s">
        <v>818</v>
      </c>
      <c r="G123" s="455">
        <v>2020</v>
      </c>
      <c r="H123" s="455" t="s">
        <v>819</v>
      </c>
    </row>
    <row r="124" spans="2:8" s="264" customFormat="1" ht="28.5" hidden="1" customHeight="1">
      <c r="B124" s="465">
        <v>114</v>
      </c>
      <c r="C124" s="455" t="s">
        <v>959</v>
      </c>
      <c r="D124" s="456" t="s">
        <v>952</v>
      </c>
      <c r="E124" s="457" t="s">
        <v>817</v>
      </c>
      <c r="F124" s="457" t="s">
        <v>818</v>
      </c>
      <c r="G124" s="455">
        <v>2020</v>
      </c>
      <c r="H124" s="455" t="s">
        <v>819</v>
      </c>
    </row>
    <row r="125" spans="2:8" s="264" customFormat="1" ht="28.5" hidden="1" customHeight="1">
      <c r="B125" s="465">
        <v>115</v>
      </c>
      <c r="C125" s="455" t="s">
        <v>848</v>
      </c>
      <c r="D125" s="456" t="s">
        <v>960</v>
      </c>
      <c r="E125" s="457" t="s">
        <v>817</v>
      </c>
      <c r="F125" s="457" t="s">
        <v>818</v>
      </c>
      <c r="G125" s="455">
        <v>2020</v>
      </c>
      <c r="H125" s="455" t="s">
        <v>819</v>
      </c>
    </row>
    <row r="126" spans="2:8" s="264" customFormat="1" ht="28.5" hidden="1" customHeight="1">
      <c r="B126" s="465">
        <v>116</v>
      </c>
      <c r="C126" s="455" t="s">
        <v>905</v>
      </c>
      <c r="D126" s="456" t="s">
        <v>883</v>
      </c>
      <c r="E126" s="457" t="s">
        <v>817</v>
      </c>
      <c r="F126" s="457" t="s">
        <v>818</v>
      </c>
      <c r="G126" s="455">
        <v>2020</v>
      </c>
      <c r="H126" s="455" t="s">
        <v>819</v>
      </c>
    </row>
    <row r="127" spans="2:8" s="264" customFormat="1" ht="28.5" customHeight="1">
      <c r="B127" s="465">
        <v>26</v>
      </c>
      <c r="C127" s="455" t="s">
        <v>961</v>
      </c>
      <c r="D127" s="456" t="s">
        <v>949</v>
      </c>
      <c r="E127" s="457" t="s">
        <v>817</v>
      </c>
      <c r="F127" s="457" t="s">
        <v>818</v>
      </c>
      <c r="G127" s="455">
        <v>2020</v>
      </c>
      <c r="H127" s="455" t="s">
        <v>819</v>
      </c>
    </row>
    <row r="128" spans="2:8" s="264" customFormat="1" ht="28.5" hidden="1" customHeight="1">
      <c r="B128" s="465">
        <v>118</v>
      </c>
      <c r="C128" s="455" t="s">
        <v>848</v>
      </c>
      <c r="D128" s="456" t="s">
        <v>962</v>
      </c>
      <c r="E128" s="457" t="s">
        <v>817</v>
      </c>
      <c r="F128" s="457" t="s">
        <v>818</v>
      </c>
      <c r="G128" s="455">
        <v>2020</v>
      </c>
      <c r="H128" s="455" t="s">
        <v>819</v>
      </c>
    </row>
    <row r="129" spans="2:8" s="264" customFormat="1" ht="28.5" hidden="1" customHeight="1">
      <c r="B129" s="465">
        <v>119</v>
      </c>
      <c r="C129" s="455" t="s">
        <v>888</v>
      </c>
      <c r="D129" s="456" t="s">
        <v>963</v>
      </c>
      <c r="E129" s="457" t="s">
        <v>817</v>
      </c>
      <c r="F129" s="457" t="s">
        <v>818</v>
      </c>
      <c r="G129" s="455">
        <v>2020</v>
      </c>
      <c r="H129" s="455" t="s">
        <v>819</v>
      </c>
    </row>
    <row r="130" spans="2:8" s="264" customFormat="1" ht="28.5" hidden="1" customHeight="1">
      <c r="B130" s="465">
        <v>120</v>
      </c>
      <c r="C130" s="455" t="s">
        <v>905</v>
      </c>
      <c r="D130" s="456" t="s">
        <v>964</v>
      </c>
      <c r="E130" s="457" t="s">
        <v>817</v>
      </c>
      <c r="F130" s="457" t="s">
        <v>818</v>
      </c>
      <c r="G130" s="455">
        <v>2020</v>
      </c>
      <c r="H130" s="455" t="s">
        <v>819</v>
      </c>
    </row>
    <row r="131" spans="2:8" s="264" customFormat="1" ht="28.5" customHeight="1">
      <c r="B131" s="465">
        <v>27</v>
      </c>
      <c r="C131" s="455" t="s">
        <v>815</v>
      </c>
      <c r="D131" s="456" t="s">
        <v>911</v>
      </c>
      <c r="E131" s="457" t="s">
        <v>817</v>
      </c>
      <c r="F131" s="457" t="s">
        <v>818</v>
      </c>
      <c r="G131" s="455">
        <v>2020</v>
      </c>
      <c r="H131" s="455" t="s">
        <v>819</v>
      </c>
    </row>
    <row r="132" spans="2:8" s="264" customFormat="1" ht="28.5" hidden="1" customHeight="1">
      <c r="B132" s="465">
        <v>122</v>
      </c>
      <c r="C132" s="455" t="s">
        <v>888</v>
      </c>
      <c r="D132" s="456" t="s">
        <v>965</v>
      </c>
      <c r="E132" s="457" t="s">
        <v>817</v>
      </c>
      <c r="F132" s="457" t="s">
        <v>818</v>
      </c>
      <c r="G132" s="455">
        <v>2020</v>
      </c>
      <c r="H132" s="455" t="s">
        <v>819</v>
      </c>
    </row>
    <row r="133" spans="2:8" s="264" customFormat="1" ht="28.5" customHeight="1">
      <c r="B133" s="465">
        <v>28</v>
      </c>
      <c r="C133" s="455" t="s">
        <v>815</v>
      </c>
      <c r="D133" s="456" t="s">
        <v>918</v>
      </c>
      <c r="E133" s="457" t="s">
        <v>817</v>
      </c>
      <c r="F133" s="457" t="s">
        <v>818</v>
      </c>
      <c r="G133" s="455">
        <v>2020</v>
      </c>
      <c r="H133" s="455" t="s">
        <v>819</v>
      </c>
    </row>
    <row r="134" spans="2:8" s="264" customFormat="1" ht="28.5" hidden="1" customHeight="1">
      <c r="B134" s="465">
        <v>124</v>
      </c>
      <c r="C134" s="455" t="s">
        <v>877</v>
      </c>
      <c r="D134" s="456" t="s">
        <v>966</v>
      </c>
      <c r="E134" s="457" t="s">
        <v>817</v>
      </c>
      <c r="F134" s="457" t="s">
        <v>818</v>
      </c>
      <c r="G134" s="455">
        <v>2020</v>
      </c>
      <c r="H134" s="455" t="s">
        <v>819</v>
      </c>
    </row>
    <row r="135" spans="2:8" s="264" customFormat="1" ht="28.5" hidden="1" customHeight="1">
      <c r="B135" s="465">
        <v>125</v>
      </c>
      <c r="C135" s="455" t="s">
        <v>848</v>
      </c>
      <c r="D135" s="456" t="s">
        <v>967</v>
      </c>
      <c r="E135" s="457" t="s">
        <v>817</v>
      </c>
      <c r="F135" s="457" t="s">
        <v>818</v>
      </c>
      <c r="G135" s="455">
        <v>2020</v>
      </c>
      <c r="H135" s="455" t="s">
        <v>819</v>
      </c>
    </row>
    <row r="136" spans="2:8" s="264" customFormat="1" ht="28.5" hidden="1" customHeight="1">
      <c r="B136" s="465">
        <v>126</v>
      </c>
      <c r="C136" s="455" t="s">
        <v>859</v>
      </c>
      <c r="D136" s="456" t="s">
        <v>968</v>
      </c>
      <c r="E136" s="457" t="s">
        <v>817</v>
      </c>
      <c r="F136" s="457" t="s">
        <v>861</v>
      </c>
      <c r="G136" s="455">
        <v>2020</v>
      </c>
      <c r="H136" s="455" t="s">
        <v>819</v>
      </c>
    </row>
    <row r="137" spans="2:8" s="264" customFormat="1" ht="28.5" hidden="1" customHeight="1">
      <c r="B137" s="465">
        <v>127</v>
      </c>
      <c r="C137" s="455" t="s">
        <v>946</v>
      </c>
      <c r="D137" s="456" t="s">
        <v>969</v>
      </c>
      <c r="E137" s="457" t="s">
        <v>817</v>
      </c>
      <c r="F137" s="457" t="s">
        <v>856</v>
      </c>
      <c r="G137" s="455">
        <v>2020</v>
      </c>
      <c r="H137" s="455" t="s">
        <v>819</v>
      </c>
    </row>
    <row r="138" spans="2:8" s="264" customFormat="1" ht="28.5" hidden="1" customHeight="1">
      <c r="B138" s="465">
        <v>128</v>
      </c>
      <c r="C138" s="455" t="s">
        <v>970</v>
      </c>
      <c r="D138" s="456" t="s">
        <v>971</v>
      </c>
      <c r="E138" s="457" t="s">
        <v>817</v>
      </c>
      <c r="F138" s="457" t="s">
        <v>818</v>
      </c>
      <c r="G138" s="455">
        <v>2020</v>
      </c>
      <c r="H138" s="455" t="s">
        <v>819</v>
      </c>
    </row>
    <row r="139" spans="2:8" s="264" customFormat="1" ht="28.5" hidden="1" customHeight="1">
      <c r="B139" s="465">
        <v>129</v>
      </c>
      <c r="C139" s="455" t="s">
        <v>972</v>
      </c>
      <c r="D139" s="456" t="s">
        <v>973</v>
      </c>
      <c r="E139" s="457" t="s">
        <v>817</v>
      </c>
      <c r="F139" s="457" t="s">
        <v>818</v>
      </c>
      <c r="G139" s="455">
        <v>2019</v>
      </c>
      <c r="H139" s="455" t="s">
        <v>819</v>
      </c>
    </row>
    <row r="140" spans="2:8" s="264" customFormat="1" ht="28.5" customHeight="1">
      <c r="B140" s="465">
        <v>29</v>
      </c>
      <c r="C140" s="455" t="s">
        <v>903</v>
      </c>
      <c r="D140" s="456" t="s">
        <v>974</v>
      </c>
      <c r="E140" s="457" t="s">
        <v>817</v>
      </c>
      <c r="F140" s="457" t="s">
        <v>818</v>
      </c>
      <c r="G140" s="455">
        <v>2019</v>
      </c>
      <c r="H140" s="455" t="s">
        <v>819</v>
      </c>
    </row>
    <row r="141" spans="2:8" ht="28.5" hidden="1" customHeight="1">
      <c r="B141" s="465">
        <v>131</v>
      </c>
      <c r="C141" s="455" t="s">
        <v>905</v>
      </c>
      <c r="D141" s="456" t="s">
        <v>975</v>
      </c>
      <c r="E141" s="457" t="s">
        <v>817</v>
      </c>
      <c r="F141" s="457" t="s">
        <v>818</v>
      </c>
      <c r="G141" s="455">
        <v>2019</v>
      </c>
      <c r="H141" s="455" t="s">
        <v>819</v>
      </c>
    </row>
    <row r="142" spans="2:8" ht="28.5" hidden="1" customHeight="1">
      <c r="B142" s="465">
        <v>132</v>
      </c>
      <c r="C142" s="455" t="s">
        <v>843</v>
      </c>
      <c r="D142" s="456" t="s">
        <v>976</v>
      </c>
      <c r="E142" s="457" t="s">
        <v>817</v>
      </c>
      <c r="F142" s="457" t="s">
        <v>818</v>
      </c>
      <c r="G142" s="455">
        <v>2019</v>
      </c>
      <c r="H142" s="455" t="s">
        <v>819</v>
      </c>
    </row>
    <row r="143" spans="2:8" ht="28.5" hidden="1" customHeight="1">
      <c r="B143" s="465">
        <v>133</v>
      </c>
      <c r="C143" s="455" t="s">
        <v>892</v>
      </c>
      <c r="D143" s="456" t="s">
        <v>977</v>
      </c>
      <c r="E143" s="457" t="s">
        <v>817</v>
      </c>
      <c r="F143" s="457" t="s">
        <v>818</v>
      </c>
      <c r="G143" s="455">
        <v>2019</v>
      </c>
      <c r="H143" s="455" t="s">
        <v>819</v>
      </c>
    </row>
    <row r="144" spans="2:8" ht="28.5" hidden="1" customHeight="1">
      <c r="B144" s="465">
        <v>134</v>
      </c>
      <c r="C144" s="455" t="s">
        <v>892</v>
      </c>
      <c r="D144" s="456" t="s">
        <v>978</v>
      </c>
      <c r="E144" s="457" t="s">
        <v>817</v>
      </c>
      <c r="F144" s="457" t="s">
        <v>818</v>
      </c>
      <c r="G144" s="455">
        <v>2019</v>
      </c>
      <c r="H144" s="455" t="s">
        <v>819</v>
      </c>
    </row>
    <row r="145" spans="2:8" ht="28.5" hidden="1" customHeight="1">
      <c r="B145" s="465">
        <v>135</v>
      </c>
      <c r="C145" s="455" t="s">
        <v>852</v>
      </c>
      <c r="D145" s="456" t="s">
        <v>979</v>
      </c>
      <c r="E145" s="457" t="s">
        <v>817</v>
      </c>
      <c r="F145" s="457" t="s">
        <v>818</v>
      </c>
      <c r="G145" s="455">
        <v>2019</v>
      </c>
      <c r="H145" s="455" t="s">
        <v>819</v>
      </c>
    </row>
    <row r="146" spans="2:8" ht="28.5" hidden="1" customHeight="1">
      <c r="B146" s="465">
        <v>136</v>
      </c>
      <c r="C146" s="455" t="s">
        <v>953</v>
      </c>
      <c r="D146" s="456" t="s">
        <v>980</v>
      </c>
      <c r="E146" s="457" t="s">
        <v>817</v>
      </c>
      <c r="F146" s="457" t="s">
        <v>818</v>
      </c>
      <c r="G146" s="455">
        <v>2019</v>
      </c>
      <c r="H146" s="455" t="s">
        <v>819</v>
      </c>
    </row>
    <row r="147" spans="2:8" ht="28.5" hidden="1" customHeight="1">
      <c r="B147" s="465">
        <v>137</v>
      </c>
      <c r="C147" s="455" t="s">
        <v>946</v>
      </c>
      <c r="D147" s="456" t="s">
        <v>981</v>
      </c>
      <c r="E147" s="457" t="s">
        <v>817</v>
      </c>
      <c r="F147" s="457" t="s">
        <v>818</v>
      </c>
      <c r="G147" s="455">
        <v>2019</v>
      </c>
      <c r="H147" s="455" t="s">
        <v>819</v>
      </c>
    </row>
    <row r="148" spans="2:8" ht="28.5" hidden="1" customHeight="1">
      <c r="B148" s="465">
        <v>138</v>
      </c>
      <c r="C148" s="455" t="s">
        <v>982</v>
      </c>
      <c r="D148" s="456" t="s">
        <v>983</v>
      </c>
      <c r="E148" s="457" t="s">
        <v>817</v>
      </c>
      <c r="F148" s="457" t="s">
        <v>818</v>
      </c>
      <c r="G148" s="455">
        <v>2019</v>
      </c>
      <c r="H148" s="455" t="s">
        <v>819</v>
      </c>
    </row>
    <row r="149" spans="2:8" ht="28.5" hidden="1" customHeight="1">
      <c r="B149" s="465">
        <v>139</v>
      </c>
      <c r="C149" s="455" t="s">
        <v>905</v>
      </c>
      <c r="D149" s="456" t="s">
        <v>984</v>
      </c>
      <c r="E149" s="457" t="s">
        <v>817</v>
      </c>
      <c r="F149" s="457" t="s">
        <v>818</v>
      </c>
      <c r="G149" s="455">
        <v>2019</v>
      </c>
      <c r="H149" s="455" t="s">
        <v>819</v>
      </c>
    </row>
    <row r="150" spans="2:8" ht="28.5" hidden="1" customHeight="1">
      <c r="B150" s="465">
        <v>140</v>
      </c>
      <c r="C150" s="455" t="s">
        <v>920</v>
      </c>
      <c r="D150" s="456" t="s">
        <v>985</v>
      </c>
      <c r="E150" s="457" t="s">
        <v>817</v>
      </c>
      <c r="F150" s="457" t="s">
        <v>818</v>
      </c>
      <c r="G150" s="455">
        <v>2019</v>
      </c>
      <c r="H150" s="455" t="s">
        <v>819</v>
      </c>
    </row>
    <row r="151" spans="2:8" ht="28.5" hidden="1" customHeight="1">
      <c r="B151" s="465">
        <v>141</v>
      </c>
      <c r="C151" s="455" t="s">
        <v>843</v>
      </c>
      <c r="D151" s="456" t="s">
        <v>986</v>
      </c>
      <c r="E151" s="457" t="s">
        <v>817</v>
      </c>
      <c r="F151" s="457" t="s">
        <v>818</v>
      </c>
      <c r="G151" s="455">
        <v>2019</v>
      </c>
      <c r="H151" s="455" t="s">
        <v>819</v>
      </c>
    </row>
    <row r="152" spans="2:8" ht="28.5" hidden="1" customHeight="1">
      <c r="B152" s="465">
        <v>142</v>
      </c>
      <c r="C152" s="455" t="s">
        <v>892</v>
      </c>
      <c r="D152" s="456" t="s">
        <v>987</v>
      </c>
      <c r="E152" s="457" t="s">
        <v>817</v>
      </c>
      <c r="F152" s="457" t="s">
        <v>818</v>
      </c>
      <c r="G152" s="455">
        <v>2019</v>
      </c>
      <c r="H152" s="455" t="s">
        <v>819</v>
      </c>
    </row>
    <row r="153" spans="2:8" ht="28.5" hidden="1" customHeight="1">
      <c r="B153" s="465">
        <v>143</v>
      </c>
      <c r="C153" s="455" t="s">
        <v>988</v>
      </c>
      <c r="D153" s="456" t="s">
        <v>989</v>
      </c>
      <c r="E153" s="457" t="s">
        <v>817</v>
      </c>
      <c r="F153" s="457" t="s">
        <v>818</v>
      </c>
      <c r="G153" s="455">
        <v>2019</v>
      </c>
      <c r="H153" s="455" t="s">
        <v>819</v>
      </c>
    </row>
    <row r="154" spans="2:8" ht="28.5" hidden="1" customHeight="1">
      <c r="B154" s="465">
        <v>144</v>
      </c>
      <c r="C154" s="455" t="s">
        <v>990</v>
      </c>
      <c r="D154" s="456" t="s">
        <v>991</v>
      </c>
      <c r="E154" s="457" t="s">
        <v>817</v>
      </c>
      <c r="F154" s="457" t="s">
        <v>818</v>
      </c>
      <c r="G154" s="455">
        <v>2019</v>
      </c>
      <c r="H154" s="455" t="s">
        <v>819</v>
      </c>
    </row>
    <row r="155" spans="2:8" ht="28.5" customHeight="1">
      <c r="B155" s="465">
        <v>30</v>
      </c>
      <c r="C155" s="455" t="s">
        <v>815</v>
      </c>
      <c r="D155" s="456" t="s">
        <v>992</v>
      </c>
      <c r="E155" s="457" t="s">
        <v>817</v>
      </c>
      <c r="F155" s="457" t="s">
        <v>818</v>
      </c>
      <c r="G155" s="455">
        <v>2019</v>
      </c>
      <c r="H155" s="455" t="s">
        <v>819</v>
      </c>
    </row>
    <row r="156" spans="2:8" ht="28.5" hidden="1" customHeight="1">
      <c r="B156" s="465">
        <v>146</v>
      </c>
      <c r="C156" s="455" t="s">
        <v>871</v>
      </c>
      <c r="D156" s="456" t="s">
        <v>993</v>
      </c>
      <c r="E156" s="457" t="s">
        <v>817</v>
      </c>
      <c r="F156" s="457" t="s">
        <v>818</v>
      </c>
      <c r="G156" s="455">
        <v>2019</v>
      </c>
      <c r="H156" s="455" t="s">
        <v>819</v>
      </c>
    </row>
    <row r="157" spans="2:8" ht="28.5" hidden="1" customHeight="1">
      <c r="B157" s="465">
        <v>147</v>
      </c>
      <c r="C157" s="455" t="s">
        <v>848</v>
      </c>
      <c r="D157" s="456" t="s">
        <v>994</v>
      </c>
      <c r="E157" s="457" t="s">
        <v>817</v>
      </c>
      <c r="F157" s="457" t="s">
        <v>818</v>
      </c>
      <c r="G157" s="455">
        <v>2019</v>
      </c>
      <c r="H157" s="455" t="s">
        <v>819</v>
      </c>
    </row>
    <row r="158" spans="2:8" ht="28.5" hidden="1" customHeight="1">
      <c r="B158" s="465">
        <v>148</v>
      </c>
      <c r="C158" s="455" t="s">
        <v>946</v>
      </c>
      <c r="D158" s="456" t="s">
        <v>995</v>
      </c>
      <c r="E158" s="457" t="s">
        <v>817</v>
      </c>
      <c r="F158" s="457" t="s">
        <v>818</v>
      </c>
      <c r="G158" s="455">
        <v>2019</v>
      </c>
      <c r="H158" s="455" t="s">
        <v>819</v>
      </c>
    </row>
    <row r="159" spans="2:8" ht="28.5" hidden="1" customHeight="1">
      <c r="B159" s="465">
        <v>149</v>
      </c>
      <c r="C159" s="455" t="s">
        <v>905</v>
      </c>
      <c r="D159" s="456" t="s">
        <v>996</v>
      </c>
      <c r="E159" s="457" t="s">
        <v>817</v>
      </c>
      <c r="F159" s="457" t="s">
        <v>818</v>
      </c>
      <c r="G159" s="455">
        <v>2019</v>
      </c>
      <c r="H159" s="455" t="s">
        <v>819</v>
      </c>
    </row>
    <row r="160" spans="2:8" ht="28.5" hidden="1" customHeight="1">
      <c r="B160" s="465">
        <v>150</v>
      </c>
      <c r="C160" s="455" t="s">
        <v>920</v>
      </c>
      <c r="D160" s="456" t="s">
        <v>997</v>
      </c>
      <c r="E160" s="457" t="s">
        <v>817</v>
      </c>
      <c r="F160" s="457" t="s">
        <v>818</v>
      </c>
      <c r="G160" s="455">
        <v>2019</v>
      </c>
      <c r="H160" s="455" t="s">
        <v>819</v>
      </c>
    </row>
    <row r="161" spans="2:8" ht="28.5" hidden="1" customHeight="1">
      <c r="B161" s="465">
        <v>151</v>
      </c>
      <c r="C161" s="455" t="s">
        <v>998</v>
      </c>
      <c r="D161" s="456" t="s">
        <v>999</v>
      </c>
      <c r="E161" s="457" t="s">
        <v>817</v>
      </c>
      <c r="F161" s="457" t="s">
        <v>830</v>
      </c>
      <c r="G161" s="455">
        <v>2019</v>
      </c>
      <c r="H161" s="455" t="s">
        <v>819</v>
      </c>
    </row>
    <row r="162" spans="2:8" ht="28.5" hidden="1" customHeight="1">
      <c r="B162" s="465">
        <v>152</v>
      </c>
      <c r="C162" s="455" t="s">
        <v>905</v>
      </c>
      <c r="D162" s="456" t="s">
        <v>1000</v>
      </c>
      <c r="E162" s="457" t="s">
        <v>817</v>
      </c>
      <c r="F162" s="457" t="s">
        <v>818</v>
      </c>
      <c r="G162" s="455">
        <v>2019</v>
      </c>
      <c r="H162" s="455" t="s">
        <v>819</v>
      </c>
    </row>
    <row r="163" spans="2:8" ht="28.5" hidden="1" customHeight="1">
      <c r="B163" s="465">
        <v>153</v>
      </c>
      <c r="C163" s="455" t="s">
        <v>1001</v>
      </c>
      <c r="D163" s="456" t="s">
        <v>1002</v>
      </c>
      <c r="E163" s="457" t="s">
        <v>817</v>
      </c>
      <c r="F163" s="457" t="s">
        <v>818</v>
      </c>
      <c r="G163" s="455">
        <v>2019</v>
      </c>
      <c r="H163" s="455" t="s">
        <v>819</v>
      </c>
    </row>
    <row r="164" spans="2:8" ht="28.5" hidden="1" customHeight="1">
      <c r="B164" s="465">
        <v>154</v>
      </c>
      <c r="C164" s="455" t="s">
        <v>862</v>
      </c>
      <c r="D164" s="456" t="s">
        <v>1003</v>
      </c>
      <c r="E164" s="457" t="s">
        <v>817</v>
      </c>
      <c r="F164" s="457" t="s">
        <v>818</v>
      </c>
      <c r="G164" s="455">
        <v>2019</v>
      </c>
      <c r="H164" s="455" t="s">
        <v>819</v>
      </c>
    </row>
    <row r="165" spans="2:8" ht="28.5" customHeight="1">
      <c r="B165" s="465">
        <v>31</v>
      </c>
      <c r="C165" s="455" t="s">
        <v>815</v>
      </c>
      <c r="D165" s="456" t="s">
        <v>1004</v>
      </c>
      <c r="E165" s="457" t="s">
        <v>817</v>
      </c>
      <c r="F165" s="457" t="s">
        <v>414</v>
      </c>
      <c r="G165" s="455">
        <v>2019</v>
      </c>
      <c r="H165" s="455" t="s">
        <v>819</v>
      </c>
    </row>
    <row r="166" spans="2:8" ht="28.5" customHeight="1">
      <c r="B166" s="465">
        <v>32</v>
      </c>
      <c r="C166" s="455" t="s">
        <v>815</v>
      </c>
      <c r="D166" s="456" t="s">
        <v>1005</v>
      </c>
      <c r="E166" s="457" t="s">
        <v>817</v>
      </c>
      <c r="F166" s="457" t="s">
        <v>818</v>
      </c>
      <c r="G166" s="455">
        <v>2019</v>
      </c>
      <c r="H166" s="455" t="s">
        <v>819</v>
      </c>
    </row>
    <row r="167" spans="2:8" ht="28.5" customHeight="1">
      <c r="B167" s="465">
        <v>33</v>
      </c>
      <c r="C167" s="455" t="s">
        <v>411</v>
      </c>
      <c r="D167" s="456" t="s">
        <v>1006</v>
      </c>
      <c r="E167" s="457" t="s">
        <v>817</v>
      </c>
      <c r="F167" s="457" t="s">
        <v>818</v>
      </c>
      <c r="G167" s="455">
        <v>2019</v>
      </c>
      <c r="H167" s="455" t="s">
        <v>819</v>
      </c>
    </row>
    <row r="168" spans="2:8" ht="28.5" customHeight="1">
      <c r="B168" s="465">
        <v>34</v>
      </c>
      <c r="C168" s="455" t="s">
        <v>815</v>
      </c>
      <c r="D168" s="456" t="s">
        <v>1007</v>
      </c>
      <c r="E168" s="457" t="s">
        <v>817</v>
      </c>
      <c r="F168" s="457" t="s">
        <v>818</v>
      </c>
      <c r="G168" s="455">
        <v>2019</v>
      </c>
      <c r="H168" s="455" t="s">
        <v>819</v>
      </c>
    </row>
    <row r="169" spans="2:8" ht="28.5" hidden="1" customHeight="1">
      <c r="B169" s="465">
        <v>159</v>
      </c>
      <c r="C169" s="455" t="s">
        <v>1008</v>
      </c>
      <c r="D169" s="456" t="s">
        <v>1009</v>
      </c>
      <c r="E169" s="457" t="s">
        <v>817</v>
      </c>
      <c r="F169" s="457" t="s">
        <v>1010</v>
      </c>
      <c r="G169" s="455">
        <v>2019</v>
      </c>
      <c r="H169" s="455" t="s">
        <v>819</v>
      </c>
    </row>
    <row r="170" spans="2:8" ht="28.5" hidden="1" customHeight="1">
      <c r="B170" s="465">
        <v>160</v>
      </c>
      <c r="C170" s="455" t="s">
        <v>848</v>
      </c>
      <c r="D170" s="456" t="s">
        <v>1011</v>
      </c>
      <c r="E170" s="457" t="s">
        <v>817</v>
      </c>
      <c r="F170" s="457" t="s">
        <v>818</v>
      </c>
      <c r="G170" s="455">
        <v>2019</v>
      </c>
      <c r="H170" s="455" t="s">
        <v>819</v>
      </c>
    </row>
    <row r="171" spans="2:8" ht="28.5" hidden="1" customHeight="1">
      <c r="B171" s="465">
        <v>161</v>
      </c>
      <c r="C171" s="455" t="s">
        <v>953</v>
      </c>
      <c r="D171" s="456" t="s">
        <v>1012</v>
      </c>
      <c r="E171" s="457" t="s">
        <v>817</v>
      </c>
      <c r="F171" s="457" t="s">
        <v>818</v>
      </c>
      <c r="G171" s="455">
        <v>2019</v>
      </c>
      <c r="H171" s="455" t="s">
        <v>819</v>
      </c>
    </row>
    <row r="172" spans="2:8" ht="28.5" hidden="1" customHeight="1">
      <c r="B172" s="465">
        <v>162</v>
      </c>
      <c r="C172" s="455" t="s">
        <v>892</v>
      </c>
      <c r="D172" s="456" t="s">
        <v>1013</v>
      </c>
      <c r="E172" s="457" t="s">
        <v>817</v>
      </c>
      <c r="F172" s="457" t="s">
        <v>818</v>
      </c>
      <c r="G172" s="455">
        <v>2019</v>
      </c>
      <c r="H172" s="455" t="s">
        <v>819</v>
      </c>
    </row>
    <row r="173" spans="2:8" ht="28.5" hidden="1" customHeight="1">
      <c r="B173" s="465">
        <v>163</v>
      </c>
      <c r="C173" s="455" t="s">
        <v>877</v>
      </c>
      <c r="D173" s="456" t="s">
        <v>1014</v>
      </c>
      <c r="E173" s="457" t="s">
        <v>817</v>
      </c>
      <c r="F173" s="457" t="s">
        <v>818</v>
      </c>
      <c r="G173" s="455">
        <v>2019</v>
      </c>
      <c r="H173" s="455" t="s">
        <v>819</v>
      </c>
    </row>
    <row r="174" spans="2:8" ht="28.5" hidden="1" customHeight="1">
      <c r="B174" s="465">
        <v>164</v>
      </c>
      <c r="C174" s="455" t="s">
        <v>1015</v>
      </c>
      <c r="D174" s="456" t="s">
        <v>983</v>
      </c>
      <c r="E174" s="457" t="s">
        <v>817</v>
      </c>
      <c r="F174" s="457" t="s">
        <v>818</v>
      </c>
      <c r="G174" s="455">
        <v>2019</v>
      </c>
      <c r="H174" s="455" t="s">
        <v>819</v>
      </c>
    </row>
    <row r="175" spans="2:8" ht="28.5" customHeight="1">
      <c r="B175" s="465">
        <v>35</v>
      </c>
      <c r="C175" s="455" t="s">
        <v>903</v>
      </c>
      <c r="D175" s="456" t="s">
        <v>1016</v>
      </c>
      <c r="E175" s="457" t="s">
        <v>817</v>
      </c>
      <c r="F175" s="457" t="s">
        <v>856</v>
      </c>
      <c r="G175" s="455">
        <v>2019</v>
      </c>
      <c r="H175" s="455" t="s">
        <v>819</v>
      </c>
    </row>
    <row r="176" spans="2:8" ht="28.5" hidden="1" customHeight="1">
      <c r="B176" s="465">
        <v>166</v>
      </c>
      <c r="C176" s="455" t="s">
        <v>892</v>
      </c>
      <c r="D176" s="456" t="s">
        <v>1017</v>
      </c>
      <c r="E176" s="457" t="s">
        <v>817</v>
      </c>
      <c r="F176" s="457" t="s">
        <v>818</v>
      </c>
      <c r="G176" s="455">
        <v>2019</v>
      </c>
      <c r="H176" s="455" t="s">
        <v>819</v>
      </c>
    </row>
    <row r="177" spans="2:8" ht="28.5" hidden="1" customHeight="1">
      <c r="B177" s="465">
        <v>167</v>
      </c>
      <c r="C177" s="455" t="s">
        <v>905</v>
      </c>
      <c r="D177" s="456" t="s">
        <v>1018</v>
      </c>
      <c r="E177" s="457" t="s">
        <v>817</v>
      </c>
      <c r="F177" s="457" t="s">
        <v>818</v>
      </c>
      <c r="G177" s="455">
        <v>2019</v>
      </c>
      <c r="H177" s="455" t="s">
        <v>819</v>
      </c>
    </row>
    <row r="178" spans="2:8" ht="28.5" hidden="1" customHeight="1">
      <c r="B178" s="465">
        <v>168</v>
      </c>
      <c r="C178" s="455" t="s">
        <v>953</v>
      </c>
      <c r="D178" s="456" t="s">
        <v>1019</v>
      </c>
      <c r="E178" s="457" t="s">
        <v>817</v>
      </c>
      <c r="F178" s="457" t="s">
        <v>818</v>
      </c>
      <c r="G178" s="455">
        <v>2019</v>
      </c>
      <c r="H178" s="455" t="s">
        <v>819</v>
      </c>
    </row>
    <row r="179" spans="2:8" ht="28.5" hidden="1" customHeight="1">
      <c r="B179" s="465">
        <v>169</v>
      </c>
      <c r="C179" s="455" t="s">
        <v>841</v>
      </c>
      <c r="D179" s="456" t="s">
        <v>1004</v>
      </c>
      <c r="E179" s="457" t="s">
        <v>817</v>
      </c>
      <c r="F179" s="457" t="s">
        <v>414</v>
      </c>
      <c r="G179" s="455">
        <v>2019</v>
      </c>
      <c r="H179" s="455" t="s">
        <v>819</v>
      </c>
    </row>
    <row r="180" spans="2:8" ht="28.5" hidden="1" customHeight="1">
      <c r="B180" s="465">
        <v>170</v>
      </c>
      <c r="C180" s="455" t="s">
        <v>892</v>
      </c>
      <c r="D180" s="456" t="s">
        <v>1020</v>
      </c>
      <c r="E180" s="457" t="s">
        <v>817</v>
      </c>
      <c r="F180" s="457" t="s">
        <v>818</v>
      </c>
      <c r="G180" s="455">
        <v>2019</v>
      </c>
      <c r="H180" s="455" t="s">
        <v>819</v>
      </c>
    </row>
    <row r="181" spans="2:8" ht="28.5" hidden="1" customHeight="1">
      <c r="B181" s="465">
        <v>171</v>
      </c>
      <c r="C181" s="455" t="s">
        <v>877</v>
      </c>
      <c r="D181" s="456" t="s">
        <v>1021</v>
      </c>
      <c r="E181" s="457" t="s">
        <v>817</v>
      </c>
      <c r="F181" s="457" t="s">
        <v>856</v>
      </c>
      <c r="G181" s="455">
        <v>2019</v>
      </c>
      <c r="H181" s="455" t="s">
        <v>819</v>
      </c>
    </row>
    <row r="182" spans="2:8" ht="28.5" hidden="1" customHeight="1">
      <c r="B182" s="465">
        <v>172</v>
      </c>
      <c r="C182" s="455" t="s">
        <v>877</v>
      </c>
      <c r="D182" s="456" t="s">
        <v>1022</v>
      </c>
      <c r="E182" s="457" t="s">
        <v>817</v>
      </c>
      <c r="F182" s="457" t="s">
        <v>818</v>
      </c>
      <c r="G182" s="455">
        <v>2019</v>
      </c>
      <c r="H182" s="455" t="s">
        <v>819</v>
      </c>
    </row>
    <row r="183" spans="2:8" ht="28.5" customHeight="1">
      <c r="B183" s="465">
        <v>36</v>
      </c>
      <c r="C183" s="455" t="s">
        <v>815</v>
      </c>
      <c r="D183" s="456" t="s">
        <v>1023</v>
      </c>
      <c r="E183" s="457" t="s">
        <v>817</v>
      </c>
      <c r="F183" s="457" t="s">
        <v>818</v>
      </c>
      <c r="G183" s="455">
        <v>2019</v>
      </c>
      <c r="H183" s="455" t="s">
        <v>819</v>
      </c>
    </row>
    <row r="184" spans="2:8" ht="28.5" hidden="1" customHeight="1">
      <c r="B184" s="465">
        <v>174</v>
      </c>
      <c r="C184" s="455" t="s">
        <v>905</v>
      </c>
      <c r="D184" s="456" t="s">
        <v>1024</v>
      </c>
      <c r="E184" s="457" t="s">
        <v>817</v>
      </c>
      <c r="F184" s="457" t="s">
        <v>818</v>
      </c>
      <c r="G184" s="455">
        <v>2019</v>
      </c>
      <c r="H184" s="455" t="s">
        <v>819</v>
      </c>
    </row>
    <row r="185" spans="2:8" ht="28.5" customHeight="1">
      <c r="B185" s="465">
        <v>37</v>
      </c>
      <c r="C185" s="455" t="s">
        <v>815</v>
      </c>
      <c r="D185" s="456" t="s">
        <v>1025</v>
      </c>
      <c r="E185" s="457" t="s">
        <v>817</v>
      </c>
      <c r="F185" s="457" t="s">
        <v>818</v>
      </c>
      <c r="G185" s="455">
        <v>2019</v>
      </c>
      <c r="H185" s="455" t="s">
        <v>819</v>
      </c>
    </row>
    <row r="186" spans="2:8" ht="28.5" hidden="1" customHeight="1">
      <c r="B186" s="465">
        <v>176</v>
      </c>
      <c r="C186" s="455" t="s">
        <v>888</v>
      </c>
      <c r="D186" s="456" t="s">
        <v>1026</v>
      </c>
      <c r="E186" s="457" t="s">
        <v>817</v>
      </c>
      <c r="F186" s="457" t="s">
        <v>818</v>
      </c>
      <c r="G186" s="455">
        <v>2019</v>
      </c>
      <c r="H186" s="455" t="s">
        <v>819</v>
      </c>
    </row>
    <row r="187" spans="2:8" ht="28.5" customHeight="1">
      <c r="B187" s="465">
        <v>38</v>
      </c>
      <c r="C187" s="455" t="s">
        <v>903</v>
      </c>
      <c r="D187" s="456" t="s">
        <v>1027</v>
      </c>
      <c r="E187" s="457" t="s">
        <v>817</v>
      </c>
      <c r="F187" s="457" t="s">
        <v>856</v>
      </c>
      <c r="G187" s="455">
        <v>2019</v>
      </c>
      <c r="H187" s="455" t="s">
        <v>819</v>
      </c>
    </row>
    <row r="188" spans="2:8" ht="28.5" hidden="1" customHeight="1">
      <c r="B188" s="465">
        <v>178</v>
      </c>
      <c r="C188" s="455" t="s">
        <v>888</v>
      </c>
      <c r="D188" s="456" t="s">
        <v>1028</v>
      </c>
      <c r="E188" s="457" t="s">
        <v>817</v>
      </c>
      <c r="F188" s="457" t="s">
        <v>818</v>
      </c>
      <c r="G188" s="455">
        <v>2019</v>
      </c>
      <c r="H188" s="455" t="s">
        <v>819</v>
      </c>
    </row>
    <row r="189" spans="2:8" ht="28.5" hidden="1" customHeight="1">
      <c r="B189" s="465">
        <v>179</v>
      </c>
      <c r="C189" s="455" t="s">
        <v>852</v>
      </c>
      <c r="D189" s="456" t="s">
        <v>1029</v>
      </c>
      <c r="E189" s="457" t="s">
        <v>817</v>
      </c>
      <c r="F189" s="457" t="s">
        <v>818</v>
      </c>
      <c r="G189" s="455">
        <v>2019</v>
      </c>
      <c r="H189" s="455" t="s">
        <v>819</v>
      </c>
    </row>
    <row r="190" spans="2:8" ht="28.5" hidden="1" customHeight="1">
      <c r="B190" s="465">
        <v>180</v>
      </c>
      <c r="C190" s="455" t="s">
        <v>905</v>
      </c>
      <c r="D190" s="456" t="s">
        <v>1030</v>
      </c>
      <c r="E190" s="457" t="s">
        <v>817</v>
      </c>
      <c r="F190" s="457" t="s">
        <v>818</v>
      </c>
      <c r="G190" s="455">
        <v>2019</v>
      </c>
      <c r="H190" s="455" t="s">
        <v>819</v>
      </c>
    </row>
    <row r="191" spans="2:8" ht="28.5" hidden="1" customHeight="1">
      <c r="B191" s="465">
        <v>181</v>
      </c>
      <c r="C191" s="455" t="s">
        <v>946</v>
      </c>
      <c r="D191" s="456" t="s">
        <v>999</v>
      </c>
      <c r="E191" s="457" t="s">
        <v>817</v>
      </c>
      <c r="F191" s="457" t="s">
        <v>830</v>
      </c>
      <c r="G191" s="455">
        <v>2019</v>
      </c>
      <c r="H191" s="455" t="s">
        <v>819</v>
      </c>
    </row>
    <row r="192" spans="2:8" ht="28.5" hidden="1" customHeight="1">
      <c r="B192" s="465">
        <v>182</v>
      </c>
      <c r="C192" s="455" t="s">
        <v>841</v>
      </c>
      <c r="D192" s="456" t="s">
        <v>1031</v>
      </c>
      <c r="E192" s="457" t="s">
        <v>817</v>
      </c>
      <c r="F192" s="457" t="s">
        <v>414</v>
      </c>
      <c r="G192" s="455">
        <v>2019</v>
      </c>
      <c r="H192" s="455" t="s">
        <v>819</v>
      </c>
    </row>
    <row r="193" spans="2:8" ht="28.5" hidden="1" customHeight="1">
      <c r="B193" s="465">
        <v>183</v>
      </c>
      <c r="C193" s="455" t="s">
        <v>837</v>
      </c>
      <c r="D193" s="456" t="s">
        <v>1032</v>
      </c>
      <c r="E193" s="457" t="s">
        <v>817</v>
      </c>
      <c r="F193" s="457" t="s">
        <v>818</v>
      </c>
      <c r="G193" s="455">
        <v>2019</v>
      </c>
      <c r="H193" s="455" t="s">
        <v>819</v>
      </c>
    </row>
    <row r="194" spans="2:8" ht="28.5" hidden="1" customHeight="1">
      <c r="B194" s="465">
        <v>184</v>
      </c>
      <c r="C194" s="455" t="s">
        <v>1033</v>
      </c>
      <c r="D194" s="456" t="s">
        <v>1034</v>
      </c>
      <c r="E194" s="457" t="s">
        <v>817</v>
      </c>
      <c r="F194" s="457" t="s">
        <v>818</v>
      </c>
      <c r="G194" s="455">
        <v>2019</v>
      </c>
      <c r="H194" s="455" t="s">
        <v>819</v>
      </c>
    </row>
    <row r="195" spans="2:8" ht="28.5" hidden="1" customHeight="1">
      <c r="B195" s="465">
        <v>185</v>
      </c>
      <c r="C195" s="455" t="s">
        <v>928</v>
      </c>
      <c r="D195" s="456" t="s">
        <v>1035</v>
      </c>
      <c r="E195" s="457" t="s">
        <v>817</v>
      </c>
      <c r="F195" s="457" t="s">
        <v>818</v>
      </c>
      <c r="G195" s="455">
        <v>2019</v>
      </c>
      <c r="H195" s="455" t="s">
        <v>819</v>
      </c>
    </row>
    <row r="196" spans="2:8" ht="28.5" customHeight="1">
      <c r="B196" s="465">
        <v>39</v>
      </c>
      <c r="C196" s="455" t="s">
        <v>815</v>
      </c>
      <c r="D196" s="456" t="s">
        <v>1036</v>
      </c>
      <c r="E196" s="457" t="s">
        <v>817</v>
      </c>
      <c r="F196" s="457" t="s">
        <v>818</v>
      </c>
      <c r="G196" s="455">
        <v>2019</v>
      </c>
      <c r="H196" s="455" t="s">
        <v>819</v>
      </c>
    </row>
    <row r="197" spans="2:8" ht="28.5" hidden="1" customHeight="1">
      <c r="B197" s="465">
        <v>187</v>
      </c>
      <c r="C197" s="455" t="s">
        <v>1037</v>
      </c>
      <c r="D197" s="456" t="s">
        <v>1038</v>
      </c>
      <c r="E197" s="457" t="s">
        <v>817</v>
      </c>
      <c r="F197" s="457" t="s">
        <v>818</v>
      </c>
      <c r="G197" s="455">
        <v>2019</v>
      </c>
      <c r="H197" s="455" t="s">
        <v>819</v>
      </c>
    </row>
    <row r="198" spans="2:8" ht="28.5" hidden="1" customHeight="1">
      <c r="B198" s="465">
        <v>188</v>
      </c>
      <c r="C198" s="455" t="s">
        <v>1008</v>
      </c>
      <c r="D198" s="456" t="s">
        <v>1039</v>
      </c>
      <c r="E198" s="457" t="s">
        <v>817</v>
      </c>
      <c r="F198" s="457" t="s">
        <v>818</v>
      </c>
      <c r="G198" s="455">
        <v>2019</v>
      </c>
      <c r="H198" s="455" t="s">
        <v>819</v>
      </c>
    </row>
    <row r="199" spans="2:8" ht="28.5" hidden="1" customHeight="1">
      <c r="B199" s="465">
        <v>189</v>
      </c>
      <c r="C199" s="455" t="s">
        <v>1040</v>
      </c>
      <c r="D199" s="456" t="s">
        <v>981</v>
      </c>
      <c r="E199" s="457" t="s">
        <v>817</v>
      </c>
      <c r="F199" s="457" t="s">
        <v>818</v>
      </c>
      <c r="G199" s="455">
        <v>2019</v>
      </c>
      <c r="H199" s="455" t="s">
        <v>819</v>
      </c>
    </row>
    <row r="200" spans="2:8" ht="28.5" hidden="1" customHeight="1">
      <c r="B200" s="465">
        <v>190</v>
      </c>
      <c r="C200" s="455" t="s">
        <v>852</v>
      </c>
      <c r="D200" s="456" t="s">
        <v>1041</v>
      </c>
      <c r="E200" s="457" t="s">
        <v>817</v>
      </c>
      <c r="F200" s="457" t="s">
        <v>818</v>
      </c>
      <c r="G200" s="455">
        <v>2019</v>
      </c>
      <c r="H200" s="455" t="s">
        <v>819</v>
      </c>
    </row>
    <row r="201" spans="2:8" ht="28.5" hidden="1" customHeight="1">
      <c r="B201" s="465">
        <v>191</v>
      </c>
      <c r="C201" s="455" t="s">
        <v>905</v>
      </c>
      <c r="D201" s="456" t="s">
        <v>1042</v>
      </c>
      <c r="E201" s="457" t="s">
        <v>817</v>
      </c>
      <c r="F201" s="457" t="s">
        <v>818</v>
      </c>
      <c r="G201" s="455">
        <v>2019</v>
      </c>
      <c r="H201" s="455" t="s">
        <v>819</v>
      </c>
    </row>
    <row r="202" spans="2:8" ht="28.5" hidden="1" customHeight="1">
      <c r="B202" s="465">
        <v>192</v>
      </c>
      <c r="C202" s="455" t="s">
        <v>877</v>
      </c>
      <c r="D202" s="456" t="s">
        <v>1043</v>
      </c>
      <c r="E202" s="457" t="s">
        <v>817</v>
      </c>
      <c r="F202" s="457" t="s">
        <v>856</v>
      </c>
      <c r="G202" s="455">
        <v>2019</v>
      </c>
      <c r="H202" s="455" t="s">
        <v>819</v>
      </c>
    </row>
    <row r="203" spans="2:8" ht="28.5" hidden="1" customHeight="1">
      <c r="B203" s="465">
        <v>193</v>
      </c>
      <c r="C203" s="455" t="s">
        <v>888</v>
      </c>
      <c r="D203" s="456" t="s">
        <v>1044</v>
      </c>
      <c r="E203" s="457" t="s">
        <v>817</v>
      </c>
      <c r="F203" s="457" t="s">
        <v>818</v>
      </c>
      <c r="G203" s="455">
        <v>2019</v>
      </c>
      <c r="H203" s="455" t="s">
        <v>819</v>
      </c>
    </row>
    <row r="204" spans="2:8" ht="28.5" hidden="1" customHeight="1">
      <c r="B204" s="465">
        <v>194</v>
      </c>
      <c r="C204" s="455" t="s">
        <v>843</v>
      </c>
      <c r="D204" s="456" t="s">
        <v>1045</v>
      </c>
      <c r="E204" s="457" t="s">
        <v>817</v>
      </c>
      <c r="F204" s="457" t="s">
        <v>818</v>
      </c>
      <c r="G204" s="455">
        <v>2019</v>
      </c>
      <c r="H204" s="455" t="s">
        <v>819</v>
      </c>
    </row>
    <row r="205" spans="2:8" ht="28.5" hidden="1" customHeight="1">
      <c r="B205" s="465">
        <v>195</v>
      </c>
      <c r="C205" s="455" t="s">
        <v>877</v>
      </c>
      <c r="D205" s="456" t="s">
        <v>1046</v>
      </c>
      <c r="E205" s="457" t="s">
        <v>817</v>
      </c>
      <c r="F205" s="457" t="s">
        <v>856</v>
      </c>
      <c r="G205" s="455">
        <v>2019</v>
      </c>
      <c r="H205" s="455" t="s">
        <v>819</v>
      </c>
    </row>
    <row r="206" spans="2:8" ht="28.5" hidden="1" customHeight="1">
      <c r="B206" s="465">
        <v>196</v>
      </c>
      <c r="C206" s="455" t="s">
        <v>1047</v>
      </c>
      <c r="D206" s="456" t="s">
        <v>1048</v>
      </c>
      <c r="E206" s="457" t="s">
        <v>817</v>
      </c>
      <c r="F206" s="457" t="s">
        <v>856</v>
      </c>
      <c r="G206" s="455">
        <v>2019</v>
      </c>
      <c r="H206" s="455" t="s">
        <v>819</v>
      </c>
    </row>
    <row r="207" spans="2:8" ht="28.5" hidden="1" customHeight="1">
      <c r="B207" s="465">
        <v>197</v>
      </c>
      <c r="C207" s="455" t="s">
        <v>1008</v>
      </c>
      <c r="D207" s="456" t="s">
        <v>1049</v>
      </c>
      <c r="E207" s="457" t="s">
        <v>817</v>
      </c>
      <c r="F207" s="457" t="s">
        <v>818</v>
      </c>
      <c r="G207" s="455">
        <v>2019</v>
      </c>
      <c r="H207" s="455" t="s">
        <v>819</v>
      </c>
    </row>
    <row r="208" spans="2:8" ht="28.5" hidden="1" customHeight="1">
      <c r="B208" s="465">
        <v>198</v>
      </c>
      <c r="C208" s="455" t="s">
        <v>877</v>
      </c>
      <c r="D208" s="456" t="s">
        <v>1050</v>
      </c>
      <c r="E208" s="457" t="s">
        <v>817</v>
      </c>
      <c r="F208" s="457" t="s">
        <v>856</v>
      </c>
      <c r="G208" s="455">
        <v>2019</v>
      </c>
      <c r="H208" s="455" t="s">
        <v>819</v>
      </c>
    </row>
    <row r="209" spans="2:8" ht="28.5" customHeight="1">
      <c r="B209" s="465">
        <v>40</v>
      </c>
      <c r="C209" s="455" t="s">
        <v>815</v>
      </c>
      <c r="D209" s="456" t="s">
        <v>1051</v>
      </c>
      <c r="E209" s="457" t="s">
        <v>817</v>
      </c>
      <c r="F209" s="457" t="s">
        <v>818</v>
      </c>
      <c r="G209" s="455">
        <v>2019</v>
      </c>
      <c r="H209" s="455" t="s">
        <v>819</v>
      </c>
    </row>
    <row r="210" spans="2:8" ht="28.5" customHeight="1">
      <c r="B210" s="465">
        <v>41</v>
      </c>
      <c r="C210" s="455" t="s">
        <v>815</v>
      </c>
      <c r="D210" s="456" t="s">
        <v>1031</v>
      </c>
      <c r="E210" s="457" t="s">
        <v>817</v>
      </c>
      <c r="F210" s="457" t="s">
        <v>414</v>
      </c>
      <c r="G210" s="455">
        <v>2019</v>
      </c>
      <c r="H210" s="455" t="s">
        <v>819</v>
      </c>
    </row>
    <row r="211" spans="2:8" ht="28.5" hidden="1" customHeight="1">
      <c r="B211" s="465">
        <v>201</v>
      </c>
      <c r="C211" s="455" t="s">
        <v>892</v>
      </c>
      <c r="D211" s="456" t="s">
        <v>989</v>
      </c>
      <c r="E211" s="457" t="s">
        <v>817</v>
      </c>
      <c r="F211" s="457" t="s">
        <v>818</v>
      </c>
      <c r="G211" s="455">
        <v>2019</v>
      </c>
      <c r="H211" s="455" t="s">
        <v>819</v>
      </c>
    </row>
    <row r="212" spans="2:8" ht="28.5" hidden="1" customHeight="1">
      <c r="B212" s="465">
        <v>202</v>
      </c>
      <c r="C212" s="455" t="s">
        <v>1040</v>
      </c>
      <c r="D212" s="456" t="s">
        <v>999</v>
      </c>
      <c r="E212" s="457" t="s">
        <v>817</v>
      </c>
      <c r="F212" s="457" t="s">
        <v>830</v>
      </c>
      <c r="G212" s="455">
        <v>2019</v>
      </c>
      <c r="H212" s="455" t="s">
        <v>819</v>
      </c>
    </row>
    <row r="213" spans="2:8" ht="15" hidden="1" customHeight="1">
      <c r="B213" s="465">
        <v>203</v>
      </c>
      <c r="C213" s="455" t="s">
        <v>848</v>
      </c>
      <c r="D213" s="456" t="s">
        <v>1052</v>
      </c>
      <c r="E213" s="457" t="s">
        <v>817</v>
      </c>
      <c r="F213" s="457" t="s">
        <v>818</v>
      </c>
      <c r="G213" s="455">
        <v>2019</v>
      </c>
      <c r="H213" s="455" t="s">
        <v>819</v>
      </c>
    </row>
    <row r="214" spans="2:8" ht="15" hidden="1" customHeight="1">
      <c r="B214" s="465">
        <v>204</v>
      </c>
      <c r="C214" s="455" t="s">
        <v>852</v>
      </c>
      <c r="D214" s="456" t="s">
        <v>1053</v>
      </c>
      <c r="E214" s="457" t="s">
        <v>817</v>
      </c>
      <c r="F214" s="457" t="s">
        <v>818</v>
      </c>
      <c r="G214" s="455">
        <v>2019</v>
      </c>
      <c r="H214" s="455" t="s">
        <v>819</v>
      </c>
    </row>
    <row r="215" spans="2:8" ht="15" hidden="1" customHeight="1">
      <c r="B215" s="465">
        <v>205</v>
      </c>
      <c r="C215" s="265" t="s">
        <v>888</v>
      </c>
      <c r="D215" s="458" t="s">
        <v>1054</v>
      </c>
      <c r="E215" s="459" t="s">
        <v>817</v>
      </c>
      <c r="F215" s="460" t="s">
        <v>818</v>
      </c>
      <c r="G215" s="265">
        <v>2019</v>
      </c>
      <c r="H215" s="265" t="s">
        <v>819</v>
      </c>
    </row>
    <row r="216" spans="2:8" ht="15" hidden="1" customHeight="1">
      <c r="B216" s="465">
        <v>206</v>
      </c>
      <c r="C216" s="265" t="s">
        <v>843</v>
      </c>
      <c r="D216" s="458" t="s">
        <v>1055</v>
      </c>
      <c r="E216" s="459" t="s">
        <v>817</v>
      </c>
      <c r="F216" s="460" t="s">
        <v>818</v>
      </c>
      <c r="G216" s="265">
        <v>2019</v>
      </c>
      <c r="H216" s="265" t="s">
        <v>819</v>
      </c>
    </row>
    <row r="217" spans="2:8" ht="15" hidden="1" customHeight="1">
      <c r="B217" s="465">
        <v>207</v>
      </c>
      <c r="C217" s="265" t="s">
        <v>1056</v>
      </c>
      <c r="D217" s="458" t="s">
        <v>1057</v>
      </c>
      <c r="E217" s="459" t="s">
        <v>817</v>
      </c>
      <c r="F217" s="460" t="s">
        <v>818</v>
      </c>
      <c r="G217" s="265">
        <v>2019</v>
      </c>
      <c r="H217" s="265" t="s">
        <v>819</v>
      </c>
    </row>
    <row r="218" spans="2:8" ht="15" hidden="1" customHeight="1">
      <c r="B218" s="465">
        <v>208</v>
      </c>
      <c r="C218" s="265" t="s">
        <v>998</v>
      </c>
      <c r="D218" s="458" t="s">
        <v>981</v>
      </c>
      <c r="E218" s="459" t="s">
        <v>817</v>
      </c>
      <c r="F218" s="460" t="s">
        <v>818</v>
      </c>
      <c r="G218" s="265">
        <v>2019</v>
      </c>
      <c r="H218" s="265" t="s">
        <v>819</v>
      </c>
    </row>
    <row r="219" spans="2:8" ht="15" hidden="1" customHeight="1">
      <c r="B219" s="465">
        <v>209</v>
      </c>
      <c r="C219" s="265" t="s">
        <v>928</v>
      </c>
      <c r="D219" s="458" t="s">
        <v>1058</v>
      </c>
      <c r="E219" s="459" t="s">
        <v>817</v>
      </c>
      <c r="F219" s="460" t="s">
        <v>818</v>
      </c>
      <c r="G219" s="265">
        <v>2019</v>
      </c>
      <c r="H219" s="265" t="s">
        <v>819</v>
      </c>
    </row>
    <row r="220" spans="2:8" ht="15" hidden="1" customHeight="1">
      <c r="B220" s="465">
        <v>210</v>
      </c>
      <c r="C220" s="265" t="s">
        <v>946</v>
      </c>
      <c r="D220" s="458" t="s">
        <v>1059</v>
      </c>
      <c r="E220" s="459" t="s">
        <v>817</v>
      </c>
      <c r="F220" s="460" t="s">
        <v>818</v>
      </c>
      <c r="G220" s="265">
        <v>2019</v>
      </c>
      <c r="H220" s="265" t="s">
        <v>819</v>
      </c>
    </row>
    <row r="221" spans="2:8" ht="15" hidden="1" customHeight="1">
      <c r="B221" s="465">
        <v>211</v>
      </c>
      <c r="C221" s="265" t="s">
        <v>828</v>
      </c>
      <c r="D221" s="458" t="s">
        <v>1031</v>
      </c>
      <c r="E221" s="459" t="s">
        <v>817</v>
      </c>
      <c r="F221" s="460" t="s">
        <v>414</v>
      </c>
      <c r="G221" s="265">
        <v>2019</v>
      </c>
      <c r="H221" s="265" t="s">
        <v>819</v>
      </c>
    </row>
    <row r="222" spans="2:8" ht="15" hidden="1" customHeight="1">
      <c r="B222" s="465">
        <v>212</v>
      </c>
      <c r="C222" s="265" t="s">
        <v>982</v>
      </c>
      <c r="D222" s="458" t="s">
        <v>1060</v>
      </c>
      <c r="E222" s="459" t="s">
        <v>817</v>
      </c>
      <c r="F222" s="460" t="s">
        <v>818</v>
      </c>
      <c r="G222" s="265">
        <v>2019</v>
      </c>
      <c r="H222" s="265" t="s">
        <v>819</v>
      </c>
    </row>
    <row r="223" spans="2:8" ht="15" hidden="1" customHeight="1">
      <c r="B223" s="465">
        <v>213</v>
      </c>
      <c r="C223" s="265" t="s">
        <v>905</v>
      </c>
      <c r="D223" s="458" t="s">
        <v>1061</v>
      </c>
      <c r="E223" s="459" t="s">
        <v>817</v>
      </c>
      <c r="F223" s="460" t="s">
        <v>818</v>
      </c>
      <c r="G223" s="265">
        <v>2019</v>
      </c>
      <c r="H223" s="265" t="s">
        <v>819</v>
      </c>
    </row>
    <row r="224" spans="2:8" ht="15" hidden="1" customHeight="1">
      <c r="B224" s="465">
        <v>214</v>
      </c>
      <c r="C224" s="265" t="s">
        <v>888</v>
      </c>
      <c r="D224" s="458" t="s">
        <v>1062</v>
      </c>
      <c r="E224" s="459" t="s">
        <v>817</v>
      </c>
      <c r="F224" s="460" t="s">
        <v>818</v>
      </c>
      <c r="G224" s="265">
        <v>2019</v>
      </c>
      <c r="H224" s="265" t="s">
        <v>819</v>
      </c>
    </row>
    <row r="225" spans="2:8" ht="15" hidden="1" customHeight="1">
      <c r="B225" s="465">
        <v>215</v>
      </c>
      <c r="C225" s="265" t="s">
        <v>828</v>
      </c>
      <c r="D225" s="458" t="s">
        <v>1004</v>
      </c>
      <c r="E225" s="459" t="s">
        <v>817</v>
      </c>
      <c r="F225" s="460" t="s">
        <v>414</v>
      </c>
      <c r="G225" s="265">
        <v>2019</v>
      </c>
      <c r="H225" s="265" t="s">
        <v>819</v>
      </c>
    </row>
    <row r="226" spans="2:8" ht="15" hidden="1" customHeight="1">
      <c r="B226" s="465">
        <v>216</v>
      </c>
      <c r="C226" s="265" t="s">
        <v>905</v>
      </c>
      <c r="D226" s="458" t="s">
        <v>1063</v>
      </c>
      <c r="E226" s="459" t="s">
        <v>817</v>
      </c>
      <c r="F226" s="460" t="s">
        <v>818</v>
      </c>
      <c r="G226" s="265">
        <v>2018</v>
      </c>
      <c r="H226" s="265" t="s">
        <v>819</v>
      </c>
    </row>
    <row r="227" spans="2:8" ht="15" customHeight="1">
      <c r="B227" s="465">
        <v>42</v>
      </c>
      <c r="C227" s="265" t="s">
        <v>903</v>
      </c>
      <c r="D227" s="458" t="s">
        <v>1064</v>
      </c>
      <c r="E227" s="459" t="s">
        <v>817</v>
      </c>
      <c r="F227" s="460" t="s">
        <v>818</v>
      </c>
      <c r="G227" s="265">
        <v>2018</v>
      </c>
      <c r="H227" s="265" t="s">
        <v>819</v>
      </c>
    </row>
    <row r="228" spans="2:8" ht="15" hidden="1" customHeight="1">
      <c r="B228" s="465">
        <v>218</v>
      </c>
      <c r="C228" s="265" t="s">
        <v>843</v>
      </c>
      <c r="D228" s="458" t="s">
        <v>1065</v>
      </c>
      <c r="E228" s="459" t="s">
        <v>817</v>
      </c>
      <c r="F228" s="460" t="s">
        <v>818</v>
      </c>
      <c r="G228" s="265">
        <v>2018</v>
      </c>
      <c r="H228" s="265" t="s">
        <v>819</v>
      </c>
    </row>
    <row r="229" spans="2:8" ht="15" hidden="1" customHeight="1">
      <c r="B229" s="465">
        <v>219</v>
      </c>
      <c r="C229" s="265" t="s">
        <v>982</v>
      </c>
      <c r="D229" s="458" t="s">
        <v>1066</v>
      </c>
      <c r="E229" s="459" t="s">
        <v>817</v>
      </c>
      <c r="F229" s="460" t="s">
        <v>818</v>
      </c>
      <c r="G229" s="265">
        <v>2018</v>
      </c>
      <c r="H229" s="265" t="s">
        <v>819</v>
      </c>
    </row>
    <row r="230" spans="2:8" ht="15" hidden="1" customHeight="1">
      <c r="B230" s="465">
        <v>220</v>
      </c>
      <c r="C230" s="265" t="s">
        <v>1067</v>
      </c>
      <c r="D230" s="458" t="s">
        <v>1068</v>
      </c>
      <c r="E230" s="459" t="s">
        <v>817</v>
      </c>
      <c r="F230" s="460" t="s">
        <v>818</v>
      </c>
      <c r="G230" s="265">
        <v>2018</v>
      </c>
      <c r="H230" s="265" t="s">
        <v>819</v>
      </c>
    </row>
    <row r="231" spans="2:8" ht="15" hidden="1" customHeight="1">
      <c r="B231" s="465">
        <v>221</v>
      </c>
      <c r="C231" s="265" t="s">
        <v>1069</v>
      </c>
      <c r="D231" s="458" t="s">
        <v>1070</v>
      </c>
      <c r="E231" s="459" t="s">
        <v>817</v>
      </c>
      <c r="F231" s="460" t="s">
        <v>818</v>
      </c>
      <c r="G231" s="265">
        <v>2018</v>
      </c>
      <c r="H231" s="265" t="s">
        <v>819</v>
      </c>
    </row>
    <row r="232" spans="2:8" ht="15" hidden="1" customHeight="1">
      <c r="B232" s="465">
        <v>222</v>
      </c>
      <c r="C232" s="265" t="s">
        <v>1071</v>
      </c>
      <c r="D232" s="458" t="s">
        <v>1072</v>
      </c>
      <c r="E232" s="459" t="s">
        <v>817</v>
      </c>
      <c r="F232" s="460" t="s">
        <v>856</v>
      </c>
      <c r="G232" s="265">
        <v>2018</v>
      </c>
      <c r="H232" s="265" t="s">
        <v>819</v>
      </c>
    </row>
    <row r="233" spans="2:8" ht="15" hidden="1" customHeight="1">
      <c r="B233" s="465">
        <v>223</v>
      </c>
      <c r="C233" s="265" t="s">
        <v>843</v>
      </c>
      <c r="D233" s="458" t="s">
        <v>1073</v>
      </c>
      <c r="E233" s="459" t="s">
        <v>817</v>
      </c>
      <c r="F233" s="460" t="s">
        <v>818</v>
      </c>
      <c r="G233" s="265">
        <v>2018</v>
      </c>
      <c r="H233" s="265" t="s">
        <v>819</v>
      </c>
    </row>
    <row r="234" spans="2:8" ht="15" hidden="1" customHeight="1">
      <c r="B234" s="465">
        <v>224</v>
      </c>
      <c r="C234" s="265" t="s">
        <v>982</v>
      </c>
      <c r="D234" s="458" t="s">
        <v>1074</v>
      </c>
      <c r="E234" s="459" t="s">
        <v>817</v>
      </c>
      <c r="F234" s="460" t="s">
        <v>818</v>
      </c>
      <c r="G234" s="265">
        <v>2018</v>
      </c>
      <c r="H234" s="265" t="s">
        <v>819</v>
      </c>
    </row>
    <row r="235" spans="2:8" ht="15" hidden="1" customHeight="1">
      <c r="B235" s="465">
        <v>225</v>
      </c>
      <c r="C235" s="265" t="s">
        <v>871</v>
      </c>
      <c r="D235" s="458" t="s">
        <v>1075</v>
      </c>
      <c r="E235" s="459" t="s">
        <v>817</v>
      </c>
      <c r="F235" s="460" t="s">
        <v>818</v>
      </c>
      <c r="G235" s="265">
        <v>2018</v>
      </c>
      <c r="H235" s="265" t="s">
        <v>819</v>
      </c>
    </row>
    <row r="236" spans="2:8" ht="15" hidden="1" customHeight="1">
      <c r="B236" s="465">
        <v>226</v>
      </c>
      <c r="C236" s="265" t="s">
        <v>1069</v>
      </c>
      <c r="D236" s="458" t="s">
        <v>1076</v>
      </c>
      <c r="E236" s="459" t="s">
        <v>817</v>
      </c>
      <c r="F236" s="460" t="s">
        <v>818</v>
      </c>
      <c r="G236" s="265">
        <v>2018</v>
      </c>
      <c r="H236" s="265" t="s">
        <v>819</v>
      </c>
    </row>
    <row r="237" spans="2:8" ht="15" hidden="1" customHeight="1">
      <c r="B237" s="465">
        <v>227</v>
      </c>
      <c r="C237" s="265" t="s">
        <v>990</v>
      </c>
      <c r="D237" s="458" t="s">
        <v>1077</v>
      </c>
      <c r="E237" s="459" t="s">
        <v>817</v>
      </c>
      <c r="F237" s="460" t="s">
        <v>818</v>
      </c>
      <c r="G237" s="265">
        <v>2018</v>
      </c>
      <c r="H237" s="265" t="s">
        <v>819</v>
      </c>
    </row>
    <row r="238" spans="2:8" ht="15" hidden="1" customHeight="1">
      <c r="B238" s="465">
        <v>228</v>
      </c>
      <c r="C238" s="265" t="s">
        <v>871</v>
      </c>
      <c r="D238" s="458" t="s">
        <v>1078</v>
      </c>
      <c r="E238" s="459" t="s">
        <v>817</v>
      </c>
      <c r="F238" s="460" t="s">
        <v>818</v>
      </c>
      <c r="G238" s="265">
        <v>2018</v>
      </c>
      <c r="H238" s="265" t="s">
        <v>819</v>
      </c>
    </row>
    <row r="239" spans="2:8" ht="15" hidden="1" customHeight="1">
      <c r="B239" s="465">
        <v>229</v>
      </c>
      <c r="C239" s="265" t="s">
        <v>946</v>
      </c>
      <c r="D239" s="458" t="s">
        <v>1079</v>
      </c>
      <c r="E239" s="459" t="s">
        <v>817</v>
      </c>
      <c r="F239" s="460" t="s">
        <v>856</v>
      </c>
      <c r="G239" s="265">
        <v>2018</v>
      </c>
      <c r="H239" s="265" t="s">
        <v>819</v>
      </c>
    </row>
    <row r="240" spans="2:8" ht="15" hidden="1" customHeight="1">
      <c r="B240" s="465">
        <v>230</v>
      </c>
      <c r="C240" s="265" t="s">
        <v>1080</v>
      </c>
      <c r="D240" s="458" t="s">
        <v>1081</v>
      </c>
      <c r="E240" s="459" t="s">
        <v>817</v>
      </c>
      <c r="F240" s="460" t="s">
        <v>818</v>
      </c>
      <c r="G240" s="265">
        <v>2018</v>
      </c>
      <c r="H240" s="265" t="s">
        <v>819</v>
      </c>
    </row>
    <row r="241" spans="2:8" ht="15" hidden="1" customHeight="1">
      <c r="B241" s="465">
        <v>231</v>
      </c>
      <c r="C241" s="265" t="s">
        <v>848</v>
      </c>
      <c r="D241" s="458" t="s">
        <v>1082</v>
      </c>
      <c r="E241" s="459" t="s">
        <v>817</v>
      </c>
      <c r="F241" s="460" t="s">
        <v>818</v>
      </c>
      <c r="G241" s="265">
        <v>2018</v>
      </c>
      <c r="H241" s="265" t="s">
        <v>819</v>
      </c>
    </row>
    <row r="242" spans="2:8" ht="15" hidden="1" customHeight="1">
      <c r="B242" s="465">
        <v>232</v>
      </c>
      <c r="C242" s="265" t="s">
        <v>1083</v>
      </c>
      <c r="D242" s="458" t="s">
        <v>1084</v>
      </c>
      <c r="E242" s="459" t="s">
        <v>817</v>
      </c>
      <c r="F242" s="460" t="s">
        <v>818</v>
      </c>
      <c r="G242" s="265">
        <v>2018</v>
      </c>
      <c r="H242" s="265" t="s">
        <v>819</v>
      </c>
    </row>
    <row r="243" spans="2:8" ht="15" hidden="1" customHeight="1">
      <c r="B243" s="465">
        <v>233</v>
      </c>
      <c r="C243" s="265" t="s">
        <v>1085</v>
      </c>
      <c r="D243" s="458" t="s">
        <v>1086</v>
      </c>
      <c r="E243" s="459" t="s">
        <v>817</v>
      </c>
      <c r="F243" s="460" t="s">
        <v>818</v>
      </c>
      <c r="G243" s="265">
        <v>2018</v>
      </c>
      <c r="H243" s="265" t="s">
        <v>819</v>
      </c>
    </row>
    <row r="244" spans="2:8" ht="15" customHeight="1">
      <c r="B244" s="465">
        <v>43</v>
      </c>
      <c r="C244" s="265" t="s">
        <v>903</v>
      </c>
      <c r="D244" s="458" t="s">
        <v>1087</v>
      </c>
      <c r="E244" s="459" t="s">
        <v>817</v>
      </c>
      <c r="F244" s="460" t="s">
        <v>818</v>
      </c>
      <c r="G244" s="265">
        <v>2018</v>
      </c>
      <c r="H244" s="265" t="s">
        <v>819</v>
      </c>
    </row>
    <row r="245" spans="2:8" ht="15" hidden="1" customHeight="1">
      <c r="B245" s="465">
        <v>235</v>
      </c>
      <c r="C245" s="265" t="s">
        <v>953</v>
      </c>
      <c r="D245" s="458" t="s">
        <v>1088</v>
      </c>
      <c r="E245" s="459" t="s">
        <v>817</v>
      </c>
      <c r="F245" s="460" t="s">
        <v>818</v>
      </c>
      <c r="G245" s="265">
        <v>2018</v>
      </c>
      <c r="H245" s="265" t="s">
        <v>819</v>
      </c>
    </row>
    <row r="246" spans="2:8" ht="15" hidden="1" customHeight="1">
      <c r="B246" s="465">
        <v>236</v>
      </c>
      <c r="C246" s="265" t="s">
        <v>972</v>
      </c>
      <c r="D246" s="458" t="s">
        <v>1089</v>
      </c>
      <c r="E246" s="459" t="s">
        <v>817</v>
      </c>
      <c r="F246" s="460" t="s">
        <v>818</v>
      </c>
      <c r="G246" s="265">
        <v>2018</v>
      </c>
      <c r="H246" s="265" t="s">
        <v>819</v>
      </c>
    </row>
    <row r="247" spans="2:8" ht="15" hidden="1" customHeight="1">
      <c r="B247" s="465">
        <v>237</v>
      </c>
      <c r="C247" s="265" t="s">
        <v>843</v>
      </c>
      <c r="D247" s="458" t="s">
        <v>1090</v>
      </c>
      <c r="E247" s="459" t="s">
        <v>817</v>
      </c>
      <c r="F247" s="460" t="s">
        <v>818</v>
      </c>
      <c r="G247" s="265">
        <v>2018</v>
      </c>
      <c r="H247" s="265" t="s">
        <v>819</v>
      </c>
    </row>
    <row r="248" spans="2:8" ht="15" hidden="1" customHeight="1">
      <c r="B248" s="465">
        <v>238</v>
      </c>
      <c r="C248" s="265" t="s">
        <v>871</v>
      </c>
      <c r="D248" s="458" t="s">
        <v>1091</v>
      </c>
      <c r="E248" s="459" t="s">
        <v>817</v>
      </c>
      <c r="F248" s="460" t="s">
        <v>818</v>
      </c>
      <c r="G248" s="265">
        <v>2018</v>
      </c>
      <c r="H248" s="265" t="s">
        <v>819</v>
      </c>
    </row>
    <row r="249" spans="2:8" ht="15" hidden="1" customHeight="1">
      <c r="B249" s="465">
        <v>239</v>
      </c>
      <c r="C249" s="265" t="s">
        <v>837</v>
      </c>
      <c r="D249" s="458" t="s">
        <v>1092</v>
      </c>
      <c r="E249" s="459" t="s">
        <v>817</v>
      </c>
      <c r="F249" s="460" t="s">
        <v>818</v>
      </c>
      <c r="G249" s="265">
        <v>2018</v>
      </c>
      <c r="H249" s="265" t="s">
        <v>819</v>
      </c>
    </row>
    <row r="250" spans="2:8" ht="15" hidden="1" customHeight="1">
      <c r="B250" s="465">
        <v>240</v>
      </c>
      <c r="C250" s="265" t="s">
        <v>843</v>
      </c>
      <c r="D250" s="458" t="s">
        <v>1093</v>
      </c>
      <c r="E250" s="459" t="s">
        <v>817</v>
      </c>
      <c r="F250" s="460" t="s">
        <v>818</v>
      </c>
      <c r="G250" s="265">
        <v>2018</v>
      </c>
      <c r="H250" s="265" t="s">
        <v>819</v>
      </c>
    </row>
    <row r="251" spans="2:8" ht="15" hidden="1" customHeight="1">
      <c r="B251" s="465">
        <v>241</v>
      </c>
      <c r="C251" s="265" t="s">
        <v>824</v>
      </c>
      <c r="D251" s="458" t="s">
        <v>1094</v>
      </c>
      <c r="E251" s="459" t="s">
        <v>817</v>
      </c>
      <c r="F251" s="460" t="s">
        <v>861</v>
      </c>
      <c r="G251" s="265">
        <v>2018</v>
      </c>
      <c r="H251" s="265" t="s">
        <v>819</v>
      </c>
    </row>
    <row r="252" spans="2:8" ht="15" hidden="1" customHeight="1">
      <c r="B252" s="465">
        <v>242</v>
      </c>
      <c r="C252" s="265" t="s">
        <v>1069</v>
      </c>
      <c r="D252" s="458" t="s">
        <v>1095</v>
      </c>
      <c r="E252" s="459" t="s">
        <v>817</v>
      </c>
      <c r="F252" s="460" t="s">
        <v>818</v>
      </c>
      <c r="G252" s="265">
        <v>2018</v>
      </c>
      <c r="H252" s="265" t="s">
        <v>819</v>
      </c>
    </row>
    <row r="253" spans="2:8" ht="15" hidden="1" customHeight="1">
      <c r="B253" s="465">
        <v>243</v>
      </c>
      <c r="C253" s="265" t="s">
        <v>1096</v>
      </c>
      <c r="D253" s="458" t="s">
        <v>1097</v>
      </c>
      <c r="E253" s="459" t="s">
        <v>817</v>
      </c>
      <c r="F253" s="460" t="s">
        <v>818</v>
      </c>
      <c r="G253" s="265">
        <v>2018</v>
      </c>
      <c r="H253" s="265" t="s">
        <v>819</v>
      </c>
    </row>
    <row r="254" spans="2:8" ht="15" hidden="1" customHeight="1">
      <c r="B254" s="465">
        <v>244</v>
      </c>
      <c r="C254" s="265" t="s">
        <v>871</v>
      </c>
      <c r="D254" s="458" t="s">
        <v>1098</v>
      </c>
      <c r="E254" s="459" t="s">
        <v>817</v>
      </c>
      <c r="F254" s="460" t="s">
        <v>818</v>
      </c>
      <c r="G254" s="265">
        <v>2018</v>
      </c>
      <c r="H254" s="265" t="s">
        <v>819</v>
      </c>
    </row>
    <row r="255" spans="2:8" ht="15" hidden="1" customHeight="1">
      <c r="B255" s="465">
        <v>245</v>
      </c>
      <c r="C255" s="265" t="s">
        <v>871</v>
      </c>
      <c r="D255" s="458" t="s">
        <v>1099</v>
      </c>
      <c r="E255" s="459" t="s">
        <v>817</v>
      </c>
      <c r="F255" s="460" t="s">
        <v>818</v>
      </c>
      <c r="G255" s="265">
        <v>2018</v>
      </c>
      <c r="H255" s="265" t="s">
        <v>819</v>
      </c>
    </row>
    <row r="256" spans="2:8" ht="15" hidden="1" customHeight="1">
      <c r="B256" s="465">
        <v>246</v>
      </c>
      <c r="C256" s="265" t="s">
        <v>972</v>
      </c>
      <c r="D256" s="458" t="s">
        <v>1100</v>
      </c>
      <c r="E256" s="459" t="s">
        <v>817</v>
      </c>
      <c r="F256" s="460" t="s">
        <v>818</v>
      </c>
      <c r="G256" s="265">
        <v>2018</v>
      </c>
      <c r="H256" s="265" t="s">
        <v>819</v>
      </c>
    </row>
    <row r="257" spans="2:8" ht="15" hidden="1" customHeight="1">
      <c r="B257" s="465">
        <v>247</v>
      </c>
      <c r="C257" s="265" t="s">
        <v>1096</v>
      </c>
      <c r="D257" s="458" t="s">
        <v>1101</v>
      </c>
      <c r="E257" s="459" t="s">
        <v>817</v>
      </c>
      <c r="F257" s="460" t="s">
        <v>818</v>
      </c>
      <c r="G257" s="265">
        <v>2018</v>
      </c>
      <c r="H257" s="265" t="s">
        <v>819</v>
      </c>
    </row>
    <row r="258" spans="2:8" ht="15" hidden="1" customHeight="1">
      <c r="B258" s="465">
        <v>248</v>
      </c>
      <c r="C258" s="265" t="s">
        <v>1102</v>
      </c>
      <c r="D258" s="458" t="s">
        <v>1103</v>
      </c>
      <c r="E258" s="459" t="s">
        <v>817</v>
      </c>
      <c r="F258" s="460" t="s">
        <v>818</v>
      </c>
      <c r="G258" s="265">
        <v>2018</v>
      </c>
      <c r="H258" s="265" t="s">
        <v>819</v>
      </c>
    </row>
    <row r="259" spans="2:8" ht="15" hidden="1" customHeight="1">
      <c r="B259" s="465">
        <v>249</v>
      </c>
      <c r="C259" s="265" t="s">
        <v>871</v>
      </c>
      <c r="D259" s="458" t="s">
        <v>1104</v>
      </c>
      <c r="E259" s="459" t="s">
        <v>817</v>
      </c>
      <c r="F259" s="460" t="s">
        <v>818</v>
      </c>
      <c r="G259" s="265">
        <v>2018</v>
      </c>
      <c r="H259" s="265" t="s">
        <v>819</v>
      </c>
    </row>
    <row r="260" spans="2:8" ht="15" hidden="1" customHeight="1">
      <c r="B260" s="465">
        <v>250</v>
      </c>
      <c r="C260" s="265" t="s">
        <v>905</v>
      </c>
      <c r="D260" s="458" t="s">
        <v>1105</v>
      </c>
      <c r="E260" s="459" t="s">
        <v>817</v>
      </c>
      <c r="F260" s="460" t="s">
        <v>818</v>
      </c>
      <c r="G260" s="265">
        <v>2018</v>
      </c>
      <c r="H260" s="265" t="s">
        <v>819</v>
      </c>
    </row>
    <row r="261" spans="2:8" ht="15" customHeight="1">
      <c r="B261" s="465">
        <v>44</v>
      </c>
      <c r="C261" s="265" t="s">
        <v>411</v>
      </c>
      <c r="D261" s="458" t="s">
        <v>1106</v>
      </c>
      <c r="E261" s="459" t="s">
        <v>817</v>
      </c>
      <c r="F261" s="460" t="s">
        <v>818</v>
      </c>
      <c r="G261" s="265">
        <v>2018</v>
      </c>
      <c r="H261" s="265" t="s">
        <v>819</v>
      </c>
    </row>
    <row r="262" spans="2:8" ht="15" hidden="1" customHeight="1">
      <c r="B262" s="465">
        <v>252</v>
      </c>
      <c r="C262" s="265" t="s">
        <v>862</v>
      </c>
      <c r="D262" s="458" t="s">
        <v>1107</v>
      </c>
      <c r="E262" s="459" t="s">
        <v>817</v>
      </c>
      <c r="F262" s="460" t="s">
        <v>818</v>
      </c>
      <c r="G262" s="265">
        <v>2018</v>
      </c>
      <c r="H262" s="265" t="s">
        <v>819</v>
      </c>
    </row>
    <row r="263" spans="2:8" ht="15" hidden="1" customHeight="1">
      <c r="B263" s="465">
        <v>253</v>
      </c>
      <c r="C263" s="265" t="s">
        <v>905</v>
      </c>
      <c r="D263" s="458" t="s">
        <v>1108</v>
      </c>
      <c r="E263" s="459" t="s">
        <v>817</v>
      </c>
      <c r="F263" s="460" t="s">
        <v>818</v>
      </c>
      <c r="G263" s="265">
        <v>2018</v>
      </c>
      <c r="H263" s="265" t="s">
        <v>819</v>
      </c>
    </row>
    <row r="264" spans="2:8" ht="15" hidden="1" customHeight="1">
      <c r="B264" s="465">
        <v>254</v>
      </c>
      <c r="C264" s="265" t="s">
        <v>848</v>
      </c>
      <c r="D264" s="458" t="s">
        <v>1109</v>
      </c>
      <c r="E264" s="459" t="s">
        <v>817</v>
      </c>
      <c r="F264" s="460" t="s">
        <v>818</v>
      </c>
      <c r="G264" s="265">
        <v>2018</v>
      </c>
      <c r="H264" s="265" t="s">
        <v>819</v>
      </c>
    </row>
    <row r="265" spans="2:8" ht="15" hidden="1" customHeight="1">
      <c r="B265" s="465">
        <v>255</v>
      </c>
      <c r="C265" s="265" t="s">
        <v>905</v>
      </c>
      <c r="D265" s="458" t="s">
        <v>1110</v>
      </c>
      <c r="E265" s="459" t="s">
        <v>817</v>
      </c>
      <c r="F265" s="460" t="s">
        <v>818</v>
      </c>
      <c r="G265" s="265">
        <v>2018</v>
      </c>
      <c r="H265" s="265" t="s">
        <v>819</v>
      </c>
    </row>
    <row r="266" spans="2:8" ht="15" hidden="1" customHeight="1">
      <c r="B266" s="465">
        <v>256</v>
      </c>
      <c r="C266" s="265" t="s">
        <v>848</v>
      </c>
      <c r="D266" s="458" t="s">
        <v>1111</v>
      </c>
      <c r="E266" s="459" t="s">
        <v>817</v>
      </c>
      <c r="F266" s="460" t="s">
        <v>818</v>
      </c>
      <c r="G266" s="265">
        <v>2018</v>
      </c>
      <c r="H266" s="265" t="s">
        <v>819</v>
      </c>
    </row>
    <row r="267" spans="2:8" ht="15" hidden="1" customHeight="1">
      <c r="B267" s="465">
        <v>257</v>
      </c>
      <c r="C267" s="265" t="s">
        <v>824</v>
      </c>
      <c r="D267" s="458" t="s">
        <v>1112</v>
      </c>
      <c r="E267" s="459" t="s">
        <v>817</v>
      </c>
      <c r="F267" s="460" t="s">
        <v>818</v>
      </c>
      <c r="G267" s="265">
        <v>2018</v>
      </c>
      <c r="H267" s="265" t="s">
        <v>819</v>
      </c>
    </row>
    <row r="268" spans="2:8" ht="15" hidden="1" customHeight="1">
      <c r="B268" s="465">
        <v>258</v>
      </c>
      <c r="C268" s="265" t="s">
        <v>1080</v>
      </c>
      <c r="D268" s="458" t="s">
        <v>1113</v>
      </c>
      <c r="E268" s="459" t="s">
        <v>817</v>
      </c>
      <c r="F268" s="460" t="s">
        <v>818</v>
      </c>
      <c r="G268" s="265">
        <v>2018</v>
      </c>
      <c r="H268" s="265" t="s">
        <v>819</v>
      </c>
    </row>
    <row r="269" spans="2:8" ht="15" hidden="1" customHeight="1">
      <c r="B269" s="465">
        <v>259</v>
      </c>
      <c r="C269" s="265" t="s">
        <v>843</v>
      </c>
      <c r="D269" s="458" t="s">
        <v>1114</v>
      </c>
      <c r="E269" s="459" t="s">
        <v>817</v>
      </c>
      <c r="F269" s="460" t="s">
        <v>818</v>
      </c>
      <c r="G269" s="265">
        <v>2018</v>
      </c>
      <c r="H269" s="265" t="s">
        <v>819</v>
      </c>
    </row>
    <row r="270" spans="2:8" ht="15" customHeight="1">
      <c r="B270" s="465">
        <v>45</v>
      </c>
      <c r="C270" s="265" t="s">
        <v>903</v>
      </c>
      <c r="D270" s="458" t="s">
        <v>1115</v>
      </c>
      <c r="E270" s="459" t="s">
        <v>817</v>
      </c>
      <c r="F270" s="460" t="s">
        <v>818</v>
      </c>
      <c r="G270" s="265">
        <v>2018</v>
      </c>
      <c r="H270" s="265" t="s">
        <v>819</v>
      </c>
    </row>
    <row r="271" spans="2:8" ht="15" customHeight="1">
      <c r="B271" s="465">
        <v>46</v>
      </c>
      <c r="C271" s="265" t="s">
        <v>903</v>
      </c>
      <c r="D271" s="458" t="s">
        <v>1115</v>
      </c>
      <c r="E271" s="459" t="s">
        <v>817</v>
      </c>
      <c r="F271" s="460" t="s">
        <v>818</v>
      </c>
      <c r="G271" s="265">
        <v>2018</v>
      </c>
      <c r="H271" s="265" t="s">
        <v>819</v>
      </c>
    </row>
    <row r="272" spans="2:8" ht="15" hidden="1" customHeight="1">
      <c r="B272" s="465">
        <v>262</v>
      </c>
      <c r="C272" s="265" t="s">
        <v>905</v>
      </c>
      <c r="D272" s="458" t="s">
        <v>426</v>
      </c>
      <c r="E272" s="459" t="s">
        <v>817</v>
      </c>
      <c r="F272" s="460" t="s">
        <v>818</v>
      </c>
      <c r="G272" s="265">
        <v>2018</v>
      </c>
      <c r="H272" s="265" t="s">
        <v>819</v>
      </c>
    </row>
    <row r="273" spans="2:8" ht="15" customHeight="1">
      <c r="B273" s="465">
        <v>47</v>
      </c>
      <c r="C273" s="265" t="s">
        <v>411</v>
      </c>
      <c r="D273" s="458" t="s">
        <v>1116</v>
      </c>
      <c r="E273" s="459" t="s">
        <v>817</v>
      </c>
      <c r="F273" s="460" t="s">
        <v>818</v>
      </c>
      <c r="G273" s="265">
        <v>2018</v>
      </c>
      <c r="H273" s="265" t="s">
        <v>819</v>
      </c>
    </row>
    <row r="274" spans="2:8" ht="15" customHeight="1">
      <c r="B274" s="465">
        <v>48</v>
      </c>
      <c r="C274" s="265" t="s">
        <v>411</v>
      </c>
      <c r="D274" s="458" t="s">
        <v>1117</v>
      </c>
      <c r="E274" s="459" t="s">
        <v>817</v>
      </c>
      <c r="F274" s="460" t="s">
        <v>818</v>
      </c>
      <c r="G274" s="265">
        <v>2018</v>
      </c>
      <c r="H274" s="265" t="s">
        <v>819</v>
      </c>
    </row>
    <row r="275" spans="2:8" ht="15" hidden="1" customHeight="1">
      <c r="B275" s="465">
        <v>265</v>
      </c>
      <c r="C275" s="265" t="s">
        <v>848</v>
      </c>
      <c r="D275" s="458" t="s">
        <v>1118</v>
      </c>
      <c r="E275" s="459" t="s">
        <v>817</v>
      </c>
      <c r="F275" s="460" t="s">
        <v>818</v>
      </c>
      <c r="G275" s="265">
        <v>2018</v>
      </c>
      <c r="H275" s="265" t="s">
        <v>819</v>
      </c>
    </row>
    <row r="276" spans="2:8" ht="15" hidden="1" customHeight="1">
      <c r="B276" s="465">
        <v>266</v>
      </c>
      <c r="C276" s="265" t="s">
        <v>905</v>
      </c>
      <c r="D276" s="458" t="s">
        <v>1119</v>
      </c>
      <c r="E276" s="459" t="s">
        <v>817</v>
      </c>
      <c r="F276" s="460" t="s">
        <v>818</v>
      </c>
      <c r="G276" s="265">
        <v>2018</v>
      </c>
      <c r="H276" s="265" t="s">
        <v>819</v>
      </c>
    </row>
    <row r="277" spans="2:8" ht="15" hidden="1" customHeight="1">
      <c r="B277" s="465">
        <v>267</v>
      </c>
      <c r="C277" s="265" t="s">
        <v>871</v>
      </c>
      <c r="D277" s="458" t="s">
        <v>1120</v>
      </c>
      <c r="E277" s="459" t="s">
        <v>817</v>
      </c>
      <c r="F277" s="460" t="s">
        <v>818</v>
      </c>
      <c r="G277" s="265">
        <v>2018</v>
      </c>
      <c r="H277" s="265" t="s">
        <v>819</v>
      </c>
    </row>
    <row r="278" spans="2:8" ht="15" hidden="1" customHeight="1">
      <c r="B278" s="465">
        <v>268</v>
      </c>
      <c r="C278" s="265" t="s">
        <v>841</v>
      </c>
      <c r="D278" s="458" t="s">
        <v>1121</v>
      </c>
      <c r="E278" s="459" t="s">
        <v>817</v>
      </c>
      <c r="F278" s="460" t="s">
        <v>1122</v>
      </c>
      <c r="G278" s="265">
        <v>2018</v>
      </c>
      <c r="H278" s="265" t="s">
        <v>819</v>
      </c>
    </row>
    <row r="279" spans="2:8" ht="15" hidden="1" customHeight="1">
      <c r="B279" s="465">
        <v>269</v>
      </c>
      <c r="C279" s="265" t="s">
        <v>888</v>
      </c>
      <c r="D279" s="458" t="s">
        <v>1123</v>
      </c>
      <c r="E279" s="459" t="s">
        <v>817</v>
      </c>
      <c r="F279" s="460" t="s">
        <v>818</v>
      </c>
      <c r="G279" s="265">
        <v>2018</v>
      </c>
      <c r="H279" s="265" t="s">
        <v>819</v>
      </c>
    </row>
    <row r="280" spans="2:8" ht="15" hidden="1" customHeight="1">
      <c r="B280" s="465">
        <v>270</v>
      </c>
      <c r="C280" s="265" t="s">
        <v>1085</v>
      </c>
      <c r="D280" s="458" t="s">
        <v>1124</v>
      </c>
      <c r="E280" s="459" t="s">
        <v>817</v>
      </c>
      <c r="F280" s="460" t="s">
        <v>818</v>
      </c>
      <c r="G280" s="265">
        <v>2018</v>
      </c>
      <c r="H280" s="265" t="s">
        <v>819</v>
      </c>
    </row>
    <row r="281" spans="2:8" ht="15" hidden="1" customHeight="1">
      <c r="B281" s="465">
        <v>271</v>
      </c>
      <c r="C281" s="265" t="s">
        <v>871</v>
      </c>
      <c r="D281" s="458" t="s">
        <v>1125</v>
      </c>
      <c r="E281" s="459" t="s">
        <v>817</v>
      </c>
      <c r="F281" s="460" t="s">
        <v>818</v>
      </c>
      <c r="G281" s="265">
        <v>2018</v>
      </c>
      <c r="H281" s="265" t="s">
        <v>819</v>
      </c>
    </row>
    <row r="282" spans="2:8" ht="15" hidden="1" customHeight="1">
      <c r="B282" s="465">
        <v>272</v>
      </c>
      <c r="C282" s="265" t="s">
        <v>1126</v>
      </c>
      <c r="D282" s="458" t="s">
        <v>1127</v>
      </c>
      <c r="E282" s="459" t="s">
        <v>817</v>
      </c>
      <c r="F282" s="460" t="s">
        <v>818</v>
      </c>
      <c r="G282" s="265">
        <v>2018</v>
      </c>
      <c r="H282" s="265" t="s">
        <v>819</v>
      </c>
    </row>
    <row r="283" spans="2:8" ht="15" hidden="1" customHeight="1">
      <c r="B283" s="465">
        <v>273</v>
      </c>
      <c r="C283" s="265" t="s">
        <v>1128</v>
      </c>
      <c r="D283" s="458" t="s">
        <v>1129</v>
      </c>
      <c r="E283" s="459" t="s">
        <v>817</v>
      </c>
      <c r="F283" s="460" t="s">
        <v>818</v>
      </c>
      <c r="G283" s="265">
        <v>2018</v>
      </c>
      <c r="H283" s="265" t="s">
        <v>819</v>
      </c>
    </row>
    <row r="284" spans="2:8" ht="15" hidden="1" customHeight="1">
      <c r="B284" s="465">
        <v>274</v>
      </c>
      <c r="C284" s="265" t="s">
        <v>843</v>
      </c>
      <c r="D284" s="458" t="s">
        <v>1130</v>
      </c>
      <c r="E284" s="459" t="s">
        <v>817</v>
      </c>
      <c r="F284" s="460" t="s">
        <v>818</v>
      </c>
      <c r="G284" s="265">
        <v>2018</v>
      </c>
      <c r="H284" s="265" t="s">
        <v>819</v>
      </c>
    </row>
    <row r="285" spans="2:8" ht="15" hidden="1" customHeight="1">
      <c r="B285" s="465">
        <v>275</v>
      </c>
      <c r="C285" s="265" t="s">
        <v>843</v>
      </c>
      <c r="D285" s="458" t="s">
        <v>1131</v>
      </c>
      <c r="E285" s="459" t="s">
        <v>817</v>
      </c>
      <c r="F285" s="460" t="s">
        <v>818</v>
      </c>
      <c r="G285" s="265">
        <v>2018</v>
      </c>
      <c r="H285" s="265" t="s">
        <v>819</v>
      </c>
    </row>
    <row r="286" spans="2:8" ht="15" hidden="1" customHeight="1">
      <c r="B286" s="465">
        <v>276</v>
      </c>
      <c r="C286" s="265" t="s">
        <v>888</v>
      </c>
      <c r="D286" s="458" t="s">
        <v>1132</v>
      </c>
      <c r="E286" s="459" t="s">
        <v>817</v>
      </c>
      <c r="F286" s="460" t="s">
        <v>818</v>
      </c>
      <c r="G286" s="265">
        <v>2018</v>
      </c>
      <c r="H286" s="265" t="s">
        <v>819</v>
      </c>
    </row>
    <row r="287" spans="2:8" ht="15" customHeight="1">
      <c r="B287" s="465">
        <v>39</v>
      </c>
      <c r="C287" s="265" t="s">
        <v>1133</v>
      </c>
      <c r="D287" s="458" t="s">
        <v>1134</v>
      </c>
      <c r="E287" s="459" t="s">
        <v>817</v>
      </c>
      <c r="F287" s="460" t="s">
        <v>856</v>
      </c>
      <c r="G287" s="265">
        <v>2018</v>
      </c>
      <c r="H287" s="265" t="s">
        <v>819</v>
      </c>
    </row>
    <row r="288" spans="2:8" ht="15" hidden="1" customHeight="1">
      <c r="B288" s="465">
        <v>278</v>
      </c>
      <c r="C288" s="265" t="s">
        <v>843</v>
      </c>
      <c r="D288" s="458" t="s">
        <v>1135</v>
      </c>
      <c r="E288" s="459" t="s">
        <v>817</v>
      </c>
      <c r="F288" s="460" t="s">
        <v>818</v>
      </c>
      <c r="G288" s="265">
        <v>2018</v>
      </c>
      <c r="H288" s="265" t="s">
        <v>819</v>
      </c>
    </row>
    <row r="289" spans="2:8" ht="15" customHeight="1">
      <c r="B289" s="465">
        <v>50</v>
      </c>
      <c r="C289" s="265" t="s">
        <v>411</v>
      </c>
      <c r="D289" s="458" t="s">
        <v>1136</v>
      </c>
      <c r="E289" s="459" t="s">
        <v>817</v>
      </c>
      <c r="F289" s="460" t="s">
        <v>818</v>
      </c>
      <c r="G289" s="265">
        <v>2018</v>
      </c>
      <c r="H289" s="265" t="s">
        <v>819</v>
      </c>
    </row>
    <row r="290" spans="2:8" ht="15" hidden="1" customHeight="1">
      <c r="B290" s="465">
        <v>280</v>
      </c>
      <c r="C290" s="265" t="s">
        <v>841</v>
      </c>
      <c r="D290" s="458" t="s">
        <v>1137</v>
      </c>
      <c r="E290" s="459" t="s">
        <v>817</v>
      </c>
      <c r="F290" s="460" t="s">
        <v>414</v>
      </c>
      <c r="G290" s="265">
        <v>2018</v>
      </c>
      <c r="H290" s="265" t="s">
        <v>819</v>
      </c>
    </row>
    <row r="291" spans="2:8" ht="15" hidden="1" customHeight="1">
      <c r="B291" s="465">
        <v>281</v>
      </c>
      <c r="C291" s="265" t="s">
        <v>837</v>
      </c>
      <c r="D291" s="458" t="s">
        <v>1113</v>
      </c>
      <c r="E291" s="459" t="s">
        <v>817</v>
      </c>
      <c r="F291" s="460" t="s">
        <v>818</v>
      </c>
      <c r="G291" s="265">
        <v>2018</v>
      </c>
      <c r="H291" s="265" t="s">
        <v>819</v>
      </c>
    </row>
    <row r="292" spans="2:8" ht="15" hidden="1" customHeight="1">
      <c r="B292" s="465">
        <v>282</v>
      </c>
      <c r="C292" s="265" t="s">
        <v>1138</v>
      </c>
      <c r="D292" s="458" t="s">
        <v>1139</v>
      </c>
      <c r="E292" s="459" t="s">
        <v>817</v>
      </c>
      <c r="F292" s="460" t="s">
        <v>818</v>
      </c>
      <c r="G292" s="265">
        <v>2018</v>
      </c>
      <c r="H292" s="265" t="s">
        <v>819</v>
      </c>
    </row>
    <row r="293" spans="2:8" ht="15" hidden="1" customHeight="1">
      <c r="B293" s="465">
        <v>283</v>
      </c>
      <c r="C293" s="265" t="s">
        <v>1140</v>
      </c>
      <c r="D293" s="458" t="s">
        <v>1141</v>
      </c>
      <c r="E293" s="459" t="s">
        <v>817</v>
      </c>
      <c r="F293" s="460" t="s">
        <v>818</v>
      </c>
      <c r="G293" s="265">
        <v>2018</v>
      </c>
      <c r="H293" s="265" t="s">
        <v>819</v>
      </c>
    </row>
    <row r="294" spans="2:8" ht="15" customHeight="1">
      <c r="B294" s="465">
        <v>51</v>
      </c>
      <c r="C294" s="265" t="s">
        <v>411</v>
      </c>
      <c r="D294" s="458" t="s">
        <v>1142</v>
      </c>
      <c r="E294" s="459" t="s">
        <v>817</v>
      </c>
      <c r="F294" s="460" t="s">
        <v>818</v>
      </c>
      <c r="G294" s="265">
        <v>2018</v>
      </c>
      <c r="H294" s="265" t="s">
        <v>819</v>
      </c>
    </row>
    <row r="295" spans="2:8" ht="15" hidden="1" customHeight="1">
      <c r="B295" s="465">
        <v>285</v>
      </c>
      <c r="C295" s="265" t="s">
        <v>905</v>
      </c>
      <c r="D295" s="458" t="s">
        <v>1143</v>
      </c>
      <c r="E295" s="459" t="s">
        <v>817</v>
      </c>
      <c r="F295" s="460" t="s">
        <v>818</v>
      </c>
      <c r="G295" s="265">
        <v>2018</v>
      </c>
      <c r="H295" s="265" t="s">
        <v>819</v>
      </c>
    </row>
    <row r="296" spans="2:8" ht="15" hidden="1" customHeight="1">
      <c r="B296" s="465">
        <v>286</v>
      </c>
      <c r="C296" s="265" t="s">
        <v>982</v>
      </c>
      <c r="D296" s="458" t="s">
        <v>1144</v>
      </c>
      <c r="E296" s="459" t="s">
        <v>817</v>
      </c>
      <c r="F296" s="460" t="s">
        <v>818</v>
      </c>
      <c r="G296" s="265">
        <v>2018</v>
      </c>
      <c r="H296" s="265" t="s">
        <v>819</v>
      </c>
    </row>
    <row r="297" spans="2:8" ht="15" customHeight="1">
      <c r="B297" s="465">
        <v>52</v>
      </c>
      <c r="C297" s="265" t="s">
        <v>411</v>
      </c>
      <c r="D297" s="458" t="s">
        <v>1145</v>
      </c>
      <c r="E297" s="459" t="s">
        <v>817</v>
      </c>
      <c r="F297" s="460" t="s">
        <v>818</v>
      </c>
      <c r="G297" s="265">
        <v>2018</v>
      </c>
      <c r="H297" s="265" t="s">
        <v>819</v>
      </c>
    </row>
    <row r="298" spans="2:8" ht="15" hidden="1" customHeight="1">
      <c r="B298" s="465">
        <v>288</v>
      </c>
      <c r="C298" s="265" t="s">
        <v>1146</v>
      </c>
      <c r="D298" s="458" t="s">
        <v>1147</v>
      </c>
      <c r="E298" s="459" t="s">
        <v>817</v>
      </c>
      <c r="F298" s="460" t="s">
        <v>818</v>
      </c>
      <c r="G298" s="265">
        <v>2018</v>
      </c>
      <c r="H298" s="265" t="s">
        <v>819</v>
      </c>
    </row>
    <row r="299" spans="2:8" ht="15" customHeight="1">
      <c r="B299" s="465">
        <v>53</v>
      </c>
      <c r="C299" s="265" t="s">
        <v>411</v>
      </c>
      <c r="D299" s="458" t="s">
        <v>1148</v>
      </c>
      <c r="E299" s="459" t="s">
        <v>817</v>
      </c>
      <c r="F299" s="460" t="s">
        <v>818</v>
      </c>
      <c r="G299" s="265">
        <v>2018</v>
      </c>
      <c r="H299" s="265" t="s">
        <v>819</v>
      </c>
    </row>
    <row r="300" spans="2:8" ht="15" hidden="1" customHeight="1">
      <c r="B300" s="465">
        <v>290</v>
      </c>
      <c r="C300" s="265" t="s">
        <v>905</v>
      </c>
      <c r="D300" s="458" t="s">
        <v>1149</v>
      </c>
      <c r="E300" s="459" t="s">
        <v>817</v>
      </c>
      <c r="F300" s="460" t="s">
        <v>818</v>
      </c>
      <c r="G300" s="265">
        <v>2018</v>
      </c>
      <c r="H300" s="265" t="s">
        <v>819</v>
      </c>
    </row>
    <row r="301" spans="2:8" ht="15" hidden="1" customHeight="1">
      <c r="B301" s="465">
        <v>291</v>
      </c>
      <c r="C301" s="265" t="s">
        <v>888</v>
      </c>
      <c r="D301" s="458" t="s">
        <v>1150</v>
      </c>
      <c r="E301" s="459" t="s">
        <v>817</v>
      </c>
      <c r="F301" s="460" t="s">
        <v>818</v>
      </c>
      <c r="G301" s="265">
        <v>2018</v>
      </c>
      <c r="H301" s="265" t="s">
        <v>819</v>
      </c>
    </row>
    <row r="302" spans="2:8" ht="15" customHeight="1">
      <c r="B302" s="465">
        <v>54</v>
      </c>
      <c r="C302" s="265" t="s">
        <v>411</v>
      </c>
      <c r="D302" s="458" t="s">
        <v>1151</v>
      </c>
      <c r="E302" s="459" t="s">
        <v>817</v>
      </c>
      <c r="F302" s="460" t="s">
        <v>818</v>
      </c>
      <c r="G302" s="265">
        <v>2018</v>
      </c>
      <c r="H302" s="265" t="s">
        <v>819</v>
      </c>
    </row>
    <row r="303" spans="2:8" ht="15" customHeight="1">
      <c r="B303" s="465">
        <v>55</v>
      </c>
      <c r="C303" s="265" t="s">
        <v>903</v>
      </c>
      <c r="D303" s="458" t="s">
        <v>1152</v>
      </c>
      <c r="E303" s="459" t="s">
        <v>817</v>
      </c>
      <c r="F303" s="460" t="s">
        <v>818</v>
      </c>
      <c r="G303" s="265">
        <v>2018</v>
      </c>
      <c r="H303" s="265" t="s">
        <v>819</v>
      </c>
    </row>
    <row r="304" spans="2:8" ht="15" customHeight="1">
      <c r="B304" s="465">
        <v>56</v>
      </c>
      <c r="C304" s="265" t="s">
        <v>411</v>
      </c>
      <c r="D304" s="458" t="s">
        <v>1153</v>
      </c>
      <c r="E304" s="459" t="s">
        <v>817</v>
      </c>
      <c r="F304" s="460" t="s">
        <v>818</v>
      </c>
      <c r="G304" s="265">
        <v>2018</v>
      </c>
      <c r="H304" s="265" t="s">
        <v>819</v>
      </c>
    </row>
    <row r="305" spans="2:8" ht="15" hidden="1" customHeight="1">
      <c r="B305" s="465">
        <v>295</v>
      </c>
      <c r="C305" s="265" t="s">
        <v>1128</v>
      </c>
      <c r="D305" s="458" t="s">
        <v>1154</v>
      </c>
      <c r="E305" s="459" t="s">
        <v>817</v>
      </c>
      <c r="F305" s="460" t="s">
        <v>818</v>
      </c>
      <c r="G305" s="265">
        <v>2018</v>
      </c>
      <c r="H305" s="265" t="s">
        <v>819</v>
      </c>
    </row>
    <row r="306" spans="2:8" ht="15" hidden="1" customHeight="1">
      <c r="B306" s="465">
        <v>296</v>
      </c>
      <c r="C306" s="265" t="s">
        <v>871</v>
      </c>
      <c r="D306" s="458" t="s">
        <v>1155</v>
      </c>
      <c r="E306" s="459" t="s">
        <v>817</v>
      </c>
      <c r="F306" s="460" t="s">
        <v>818</v>
      </c>
      <c r="G306" s="265">
        <v>2018</v>
      </c>
      <c r="H306" s="265" t="s">
        <v>819</v>
      </c>
    </row>
    <row r="307" spans="2:8" ht="15" customHeight="1">
      <c r="B307" s="465">
        <v>57</v>
      </c>
      <c r="C307" s="265" t="s">
        <v>411</v>
      </c>
      <c r="D307" s="458" t="s">
        <v>1142</v>
      </c>
      <c r="E307" s="459" t="s">
        <v>817</v>
      </c>
      <c r="F307" s="460" t="s">
        <v>818</v>
      </c>
      <c r="G307" s="265">
        <v>2018</v>
      </c>
      <c r="H307" s="265" t="s">
        <v>819</v>
      </c>
    </row>
    <row r="308" spans="2:8" ht="15" hidden="1" customHeight="1">
      <c r="B308" s="465">
        <v>298</v>
      </c>
      <c r="C308" s="265" t="s">
        <v>843</v>
      </c>
      <c r="D308" s="458" t="s">
        <v>1156</v>
      </c>
      <c r="E308" s="459" t="s">
        <v>817</v>
      </c>
      <c r="F308" s="460" t="s">
        <v>818</v>
      </c>
      <c r="G308" s="265">
        <v>2018</v>
      </c>
      <c r="H308" s="265" t="s">
        <v>819</v>
      </c>
    </row>
    <row r="309" spans="2:8" ht="15" customHeight="1">
      <c r="B309" s="465">
        <v>58</v>
      </c>
      <c r="C309" s="265" t="s">
        <v>411</v>
      </c>
      <c r="D309" s="458" t="s">
        <v>1157</v>
      </c>
      <c r="E309" s="459" t="s">
        <v>817</v>
      </c>
      <c r="F309" s="460" t="s">
        <v>818</v>
      </c>
      <c r="G309" s="265">
        <v>2018</v>
      </c>
      <c r="H309" s="265" t="s">
        <v>819</v>
      </c>
    </row>
    <row r="310" spans="2:8" ht="15" hidden="1" customHeight="1">
      <c r="B310" s="465">
        <v>300</v>
      </c>
      <c r="C310" s="265" t="s">
        <v>1096</v>
      </c>
      <c r="D310" s="458" t="s">
        <v>1158</v>
      </c>
      <c r="E310" s="459" t="s">
        <v>817</v>
      </c>
      <c r="F310" s="460" t="s">
        <v>818</v>
      </c>
      <c r="G310" s="265">
        <v>2018</v>
      </c>
      <c r="H310" s="265" t="s">
        <v>819</v>
      </c>
    </row>
    <row r="311" spans="2:8" ht="15" customHeight="1">
      <c r="B311" s="465">
        <v>59</v>
      </c>
      <c r="C311" s="265" t="s">
        <v>411</v>
      </c>
      <c r="D311" s="458" t="s">
        <v>1159</v>
      </c>
      <c r="E311" s="459" t="s">
        <v>817</v>
      </c>
      <c r="F311" s="460" t="s">
        <v>818</v>
      </c>
      <c r="G311" s="265">
        <v>2018</v>
      </c>
      <c r="H311" s="265" t="s">
        <v>819</v>
      </c>
    </row>
    <row r="312" spans="2:8" ht="15" hidden="1" customHeight="1">
      <c r="B312" s="465">
        <v>302</v>
      </c>
      <c r="C312" s="265" t="s">
        <v>1160</v>
      </c>
      <c r="D312" s="458" t="s">
        <v>1161</v>
      </c>
      <c r="E312" s="459" t="s">
        <v>817</v>
      </c>
      <c r="F312" s="460" t="s">
        <v>818</v>
      </c>
      <c r="G312" s="265">
        <v>2018</v>
      </c>
      <c r="H312" s="265" t="s">
        <v>819</v>
      </c>
    </row>
    <row r="313" spans="2:8" ht="15" hidden="1" customHeight="1">
      <c r="B313" s="465">
        <v>303</v>
      </c>
      <c r="C313" s="265" t="s">
        <v>905</v>
      </c>
      <c r="D313" s="458" t="s">
        <v>1162</v>
      </c>
      <c r="E313" s="459" t="s">
        <v>817</v>
      </c>
      <c r="F313" s="460" t="s">
        <v>818</v>
      </c>
      <c r="G313" s="265">
        <v>2018</v>
      </c>
      <c r="H313" s="265" t="s">
        <v>819</v>
      </c>
    </row>
    <row r="314" spans="2:8" ht="15" customHeight="1">
      <c r="B314" s="465">
        <v>60</v>
      </c>
      <c r="C314" s="265" t="s">
        <v>411</v>
      </c>
      <c r="D314" s="458" t="s">
        <v>1163</v>
      </c>
      <c r="E314" s="459" t="s">
        <v>817</v>
      </c>
      <c r="F314" s="460" t="s">
        <v>818</v>
      </c>
      <c r="G314" s="265">
        <v>2018</v>
      </c>
      <c r="H314" s="265" t="s">
        <v>819</v>
      </c>
    </row>
    <row r="315" spans="2:8" ht="15" customHeight="1">
      <c r="B315" s="465">
        <v>61</v>
      </c>
      <c r="C315" s="265" t="s">
        <v>961</v>
      </c>
      <c r="D315" s="458" t="s">
        <v>1164</v>
      </c>
      <c r="E315" s="459" t="s">
        <v>817</v>
      </c>
      <c r="F315" s="460" t="s">
        <v>856</v>
      </c>
      <c r="G315" s="265">
        <v>2018</v>
      </c>
      <c r="H315" s="265" t="s">
        <v>819</v>
      </c>
    </row>
    <row r="316" spans="2:8" ht="15" hidden="1" customHeight="1">
      <c r="B316" s="465">
        <v>306</v>
      </c>
      <c r="C316" s="265" t="s">
        <v>888</v>
      </c>
      <c r="D316" s="458" t="s">
        <v>1165</v>
      </c>
      <c r="E316" s="459" t="s">
        <v>817</v>
      </c>
      <c r="F316" s="460" t="s">
        <v>818</v>
      </c>
      <c r="G316" s="265">
        <v>2018</v>
      </c>
      <c r="H316" s="265" t="s">
        <v>819</v>
      </c>
    </row>
    <row r="317" spans="2:8" ht="15" hidden="1" customHeight="1">
      <c r="B317" s="465">
        <v>307</v>
      </c>
      <c r="C317" s="265" t="s">
        <v>848</v>
      </c>
      <c r="D317" s="458" t="s">
        <v>1118</v>
      </c>
      <c r="E317" s="459" t="s">
        <v>817</v>
      </c>
      <c r="F317" s="460" t="s">
        <v>818</v>
      </c>
      <c r="G317" s="265">
        <v>2018</v>
      </c>
      <c r="H317" s="265" t="s">
        <v>819</v>
      </c>
    </row>
    <row r="318" spans="2:8" ht="15" hidden="1" customHeight="1">
      <c r="B318" s="465">
        <v>308</v>
      </c>
      <c r="C318" s="265" t="s">
        <v>1056</v>
      </c>
      <c r="D318" s="458" t="s">
        <v>1111</v>
      </c>
      <c r="E318" s="459" t="s">
        <v>817</v>
      </c>
      <c r="F318" s="460" t="s">
        <v>818</v>
      </c>
      <c r="G318" s="265">
        <v>2018</v>
      </c>
      <c r="H318" s="265" t="s">
        <v>819</v>
      </c>
    </row>
    <row r="319" spans="2:8" ht="15" hidden="1" customHeight="1">
      <c r="B319" s="465">
        <v>309</v>
      </c>
      <c r="C319" s="265" t="s">
        <v>982</v>
      </c>
      <c r="D319" s="458" t="s">
        <v>1166</v>
      </c>
      <c r="E319" s="459" t="s">
        <v>817</v>
      </c>
      <c r="F319" s="460" t="s">
        <v>818</v>
      </c>
      <c r="G319" s="265">
        <v>2018</v>
      </c>
      <c r="H319" s="265" t="s">
        <v>819</v>
      </c>
    </row>
    <row r="320" spans="2:8" ht="15" hidden="1" customHeight="1">
      <c r="B320" s="465">
        <v>310</v>
      </c>
      <c r="C320" s="265" t="s">
        <v>843</v>
      </c>
      <c r="D320" s="458" t="s">
        <v>1167</v>
      </c>
      <c r="E320" s="459" t="s">
        <v>817</v>
      </c>
      <c r="F320" s="460" t="s">
        <v>818</v>
      </c>
      <c r="G320" s="265">
        <v>2018</v>
      </c>
      <c r="H320" s="265" t="s">
        <v>819</v>
      </c>
    </row>
    <row r="321" spans="2:8" ht="15" hidden="1" customHeight="1">
      <c r="B321" s="465">
        <v>311</v>
      </c>
      <c r="C321" s="265" t="s">
        <v>824</v>
      </c>
      <c r="D321" s="458" t="s">
        <v>1168</v>
      </c>
      <c r="E321" s="459" t="s">
        <v>817</v>
      </c>
      <c r="F321" s="460" t="s">
        <v>818</v>
      </c>
      <c r="G321" s="265">
        <v>2018</v>
      </c>
      <c r="H321" s="265" t="s">
        <v>819</v>
      </c>
    </row>
    <row r="322" spans="2:8" ht="15" hidden="1" customHeight="1">
      <c r="B322" s="465">
        <v>312</v>
      </c>
      <c r="C322" s="265" t="s">
        <v>888</v>
      </c>
      <c r="D322" s="458" t="s">
        <v>1169</v>
      </c>
      <c r="E322" s="459" t="s">
        <v>817</v>
      </c>
      <c r="F322" s="460" t="s">
        <v>818</v>
      </c>
      <c r="G322" s="265">
        <v>2018</v>
      </c>
      <c r="H322" s="265" t="s">
        <v>819</v>
      </c>
    </row>
    <row r="323" spans="2:8" ht="15" customHeight="1">
      <c r="B323" s="465">
        <v>62</v>
      </c>
      <c r="C323" s="265" t="s">
        <v>815</v>
      </c>
      <c r="D323" s="458" t="s">
        <v>1170</v>
      </c>
      <c r="E323" s="459" t="s">
        <v>817</v>
      </c>
      <c r="F323" s="460" t="s">
        <v>818</v>
      </c>
      <c r="G323" s="265">
        <v>2018</v>
      </c>
      <c r="H323" s="265" t="s">
        <v>819</v>
      </c>
    </row>
    <row r="324" spans="2:8" ht="15" hidden="1" customHeight="1">
      <c r="B324" s="465">
        <v>314</v>
      </c>
      <c r="C324" s="265" t="s">
        <v>905</v>
      </c>
      <c r="D324" s="458" t="s">
        <v>1171</v>
      </c>
      <c r="E324" s="459" t="s">
        <v>817</v>
      </c>
      <c r="F324" s="460" t="s">
        <v>818</v>
      </c>
      <c r="G324" s="265">
        <v>2018</v>
      </c>
      <c r="H324" s="265" t="s">
        <v>819</v>
      </c>
    </row>
    <row r="325" spans="2:8" ht="15" hidden="1" customHeight="1">
      <c r="B325" s="465">
        <v>315</v>
      </c>
      <c r="C325" s="265" t="s">
        <v>982</v>
      </c>
      <c r="D325" s="458" t="s">
        <v>1172</v>
      </c>
      <c r="E325" s="459" t="s">
        <v>817</v>
      </c>
      <c r="F325" s="460" t="s">
        <v>818</v>
      </c>
      <c r="G325" s="265">
        <v>2018</v>
      </c>
      <c r="H325" s="265" t="s">
        <v>819</v>
      </c>
    </row>
    <row r="326" spans="2:8" ht="15" hidden="1" customHeight="1">
      <c r="B326" s="465">
        <v>316</v>
      </c>
      <c r="C326" s="265" t="s">
        <v>877</v>
      </c>
      <c r="D326" s="458" t="s">
        <v>1173</v>
      </c>
      <c r="E326" s="459" t="s">
        <v>817</v>
      </c>
      <c r="F326" s="460" t="s">
        <v>818</v>
      </c>
      <c r="G326" s="265">
        <v>2018</v>
      </c>
      <c r="H326" s="265" t="s">
        <v>819</v>
      </c>
    </row>
    <row r="327" spans="2:8" ht="15" hidden="1" customHeight="1">
      <c r="B327" s="465">
        <v>317</v>
      </c>
      <c r="C327" s="265" t="s">
        <v>905</v>
      </c>
      <c r="D327" s="458" t="s">
        <v>1174</v>
      </c>
      <c r="E327" s="459" t="s">
        <v>817</v>
      </c>
      <c r="F327" s="460" t="s">
        <v>818</v>
      </c>
      <c r="G327" s="265">
        <v>2018</v>
      </c>
      <c r="H327" s="265" t="s">
        <v>819</v>
      </c>
    </row>
    <row r="328" spans="2:8" ht="15" hidden="1" customHeight="1">
      <c r="B328" s="465">
        <v>318</v>
      </c>
      <c r="C328" s="265" t="s">
        <v>905</v>
      </c>
      <c r="D328" s="458" t="s">
        <v>1175</v>
      </c>
      <c r="E328" s="459" t="s">
        <v>817</v>
      </c>
      <c r="F328" s="460" t="s">
        <v>861</v>
      </c>
      <c r="G328" s="265">
        <v>2018</v>
      </c>
      <c r="H328" s="265" t="s">
        <v>819</v>
      </c>
    </row>
    <row r="329" spans="2:8" ht="15" hidden="1" customHeight="1">
      <c r="B329" s="465">
        <v>319</v>
      </c>
      <c r="C329" s="265" t="s">
        <v>871</v>
      </c>
      <c r="D329" s="458" t="s">
        <v>1176</v>
      </c>
      <c r="E329" s="459" t="s">
        <v>817</v>
      </c>
      <c r="F329" s="460" t="s">
        <v>818</v>
      </c>
      <c r="G329" s="265">
        <v>2018</v>
      </c>
      <c r="H329" s="265" t="s">
        <v>819</v>
      </c>
    </row>
    <row r="330" spans="2:8" ht="15" hidden="1" customHeight="1">
      <c r="B330" s="465">
        <v>320</v>
      </c>
      <c r="C330" s="265" t="s">
        <v>1177</v>
      </c>
      <c r="D330" s="458" t="s">
        <v>1178</v>
      </c>
      <c r="E330" s="459" t="s">
        <v>817</v>
      </c>
      <c r="F330" s="460" t="s">
        <v>856</v>
      </c>
      <c r="G330" s="265">
        <v>2018</v>
      </c>
      <c r="H330" s="265" t="s">
        <v>819</v>
      </c>
    </row>
    <row r="331" spans="2:8" ht="15" hidden="1" customHeight="1">
      <c r="B331" s="465">
        <v>321</v>
      </c>
      <c r="C331" s="265" t="s">
        <v>848</v>
      </c>
      <c r="D331" s="458" t="s">
        <v>1179</v>
      </c>
      <c r="E331" s="459" t="s">
        <v>817</v>
      </c>
      <c r="F331" s="460" t="s">
        <v>818</v>
      </c>
      <c r="G331" s="265">
        <v>2018</v>
      </c>
      <c r="H331" s="265" t="s">
        <v>819</v>
      </c>
    </row>
    <row r="332" spans="2:8" ht="15" hidden="1" customHeight="1">
      <c r="B332" s="465">
        <v>322</v>
      </c>
      <c r="C332" s="265" t="s">
        <v>972</v>
      </c>
      <c r="D332" s="458" t="s">
        <v>1180</v>
      </c>
      <c r="E332" s="459" t="s">
        <v>817</v>
      </c>
      <c r="F332" s="460" t="s">
        <v>856</v>
      </c>
      <c r="G332" s="265">
        <v>2018</v>
      </c>
      <c r="H332" s="265" t="s">
        <v>819</v>
      </c>
    </row>
    <row r="333" spans="2:8" ht="15" hidden="1" customHeight="1">
      <c r="B333" s="465">
        <v>323</v>
      </c>
      <c r="C333" s="265" t="s">
        <v>1128</v>
      </c>
      <c r="D333" s="458" t="s">
        <v>1181</v>
      </c>
      <c r="E333" s="459" t="s">
        <v>817</v>
      </c>
      <c r="F333" s="460" t="s">
        <v>818</v>
      </c>
      <c r="G333" s="265">
        <v>2018</v>
      </c>
      <c r="H333" s="265" t="s">
        <v>819</v>
      </c>
    </row>
    <row r="334" spans="2:8" ht="15" hidden="1" customHeight="1">
      <c r="B334" s="465">
        <v>324</v>
      </c>
      <c r="C334" s="265" t="s">
        <v>828</v>
      </c>
      <c r="D334" s="458" t="s">
        <v>1137</v>
      </c>
      <c r="E334" s="459" t="s">
        <v>817</v>
      </c>
      <c r="F334" s="460" t="s">
        <v>414</v>
      </c>
      <c r="G334" s="265">
        <v>2018</v>
      </c>
      <c r="H334" s="265" t="s">
        <v>819</v>
      </c>
    </row>
    <row r="335" spans="2:8" ht="15" hidden="1" customHeight="1">
      <c r="B335" s="465">
        <v>325</v>
      </c>
      <c r="C335" s="265" t="s">
        <v>888</v>
      </c>
      <c r="D335" s="458" t="s">
        <v>1182</v>
      </c>
      <c r="E335" s="459" t="s">
        <v>817</v>
      </c>
      <c r="F335" s="460" t="s">
        <v>818</v>
      </c>
      <c r="G335" s="265">
        <v>2018</v>
      </c>
      <c r="H335" s="265" t="s">
        <v>819</v>
      </c>
    </row>
    <row r="336" spans="2:8" ht="15" hidden="1" customHeight="1">
      <c r="B336" s="465">
        <v>326</v>
      </c>
      <c r="C336" s="265" t="s">
        <v>972</v>
      </c>
      <c r="D336" s="458" t="s">
        <v>1183</v>
      </c>
      <c r="E336" s="459" t="s">
        <v>817</v>
      </c>
      <c r="F336" s="460" t="s">
        <v>818</v>
      </c>
      <c r="G336" s="265">
        <v>2018</v>
      </c>
      <c r="H336" s="265" t="s">
        <v>819</v>
      </c>
    </row>
    <row r="337" spans="2:8" ht="15" hidden="1" customHeight="1">
      <c r="B337" s="465">
        <v>327</v>
      </c>
      <c r="C337" s="265" t="s">
        <v>1085</v>
      </c>
      <c r="D337" s="458" t="s">
        <v>1139</v>
      </c>
      <c r="E337" s="459" t="s">
        <v>817</v>
      </c>
      <c r="F337" s="460" t="s">
        <v>818</v>
      </c>
      <c r="G337" s="265">
        <v>2018</v>
      </c>
      <c r="H337" s="265" t="s">
        <v>819</v>
      </c>
    </row>
    <row r="338" spans="2:8" ht="15" customHeight="1">
      <c r="B338" s="465">
        <v>63</v>
      </c>
      <c r="C338" s="265" t="s">
        <v>815</v>
      </c>
      <c r="D338" s="458" t="s">
        <v>1184</v>
      </c>
      <c r="E338" s="459" t="s">
        <v>817</v>
      </c>
      <c r="F338" s="460" t="s">
        <v>818</v>
      </c>
      <c r="G338" s="265">
        <v>2018</v>
      </c>
      <c r="H338" s="265" t="s">
        <v>819</v>
      </c>
    </row>
    <row r="339" spans="2:8" ht="15" hidden="1" customHeight="1">
      <c r="B339" s="465">
        <v>329</v>
      </c>
      <c r="C339" s="265" t="s">
        <v>859</v>
      </c>
      <c r="D339" s="458" t="s">
        <v>1185</v>
      </c>
      <c r="E339" s="459" t="s">
        <v>817</v>
      </c>
      <c r="F339" s="460" t="s">
        <v>861</v>
      </c>
      <c r="G339" s="265">
        <v>2018</v>
      </c>
      <c r="H339" s="265" t="s">
        <v>819</v>
      </c>
    </row>
    <row r="340" spans="2:8" ht="15" hidden="1" customHeight="1">
      <c r="B340" s="465">
        <v>330</v>
      </c>
      <c r="C340" s="265" t="s">
        <v>1186</v>
      </c>
      <c r="D340" s="458" t="s">
        <v>1187</v>
      </c>
      <c r="E340" s="459" t="s">
        <v>817</v>
      </c>
      <c r="F340" s="460" t="s">
        <v>818</v>
      </c>
      <c r="G340" s="265">
        <v>2018</v>
      </c>
      <c r="H340" s="265" t="s">
        <v>819</v>
      </c>
    </row>
    <row r="341" spans="2:8" ht="15" customHeight="1">
      <c r="B341" s="465">
        <v>64</v>
      </c>
      <c r="C341" s="265" t="s">
        <v>815</v>
      </c>
      <c r="D341" s="458" t="s">
        <v>1137</v>
      </c>
      <c r="E341" s="459" t="s">
        <v>817</v>
      </c>
      <c r="F341" s="460" t="s">
        <v>414</v>
      </c>
      <c r="G341" s="265">
        <v>2018</v>
      </c>
      <c r="H341" s="265" t="s">
        <v>819</v>
      </c>
    </row>
    <row r="342" spans="2:8" ht="15" hidden="1" customHeight="1">
      <c r="B342" s="465">
        <v>332</v>
      </c>
      <c r="C342" s="265" t="s">
        <v>848</v>
      </c>
      <c r="D342" s="458" t="s">
        <v>1188</v>
      </c>
      <c r="E342" s="459" t="s">
        <v>817</v>
      </c>
      <c r="F342" s="460" t="s">
        <v>818</v>
      </c>
      <c r="G342" s="265">
        <v>2018</v>
      </c>
      <c r="H342" s="265" t="s">
        <v>819</v>
      </c>
    </row>
    <row r="343" spans="2:8" ht="15" hidden="1" customHeight="1">
      <c r="B343" s="465">
        <v>333</v>
      </c>
      <c r="C343" s="265" t="s">
        <v>1189</v>
      </c>
      <c r="D343" s="458" t="s">
        <v>1190</v>
      </c>
      <c r="E343" s="459" t="s">
        <v>817</v>
      </c>
      <c r="F343" s="460" t="s">
        <v>818</v>
      </c>
      <c r="G343" s="265">
        <v>2018</v>
      </c>
      <c r="H343" s="265" t="s">
        <v>819</v>
      </c>
    </row>
    <row r="344" spans="2:8" ht="15" hidden="1" customHeight="1">
      <c r="B344" s="465">
        <v>334</v>
      </c>
      <c r="C344" s="265" t="s">
        <v>905</v>
      </c>
      <c r="D344" s="458" t="s">
        <v>1191</v>
      </c>
      <c r="E344" s="459" t="s">
        <v>817</v>
      </c>
      <c r="F344" s="460" t="s">
        <v>818</v>
      </c>
      <c r="G344" s="265">
        <v>2018</v>
      </c>
      <c r="H344" s="265" t="s">
        <v>819</v>
      </c>
    </row>
    <row r="345" spans="2:8" ht="15" hidden="1" customHeight="1">
      <c r="B345" s="465">
        <v>335</v>
      </c>
      <c r="C345" s="265" t="s">
        <v>859</v>
      </c>
      <c r="D345" s="458" t="s">
        <v>1192</v>
      </c>
      <c r="E345" s="459" t="s">
        <v>817</v>
      </c>
      <c r="F345" s="460" t="s">
        <v>818</v>
      </c>
      <c r="G345" s="265">
        <v>2018</v>
      </c>
      <c r="H345" s="265" t="s">
        <v>819</v>
      </c>
    </row>
    <row r="346" spans="2:8" ht="15" customHeight="1">
      <c r="B346" s="465">
        <v>65</v>
      </c>
      <c r="C346" s="265" t="s">
        <v>903</v>
      </c>
      <c r="D346" s="458" t="s">
        <v>1193</v>
      </c>
      <c r="E346" s="459" t="s">
        <v>817</v>
      </c>
      <c r="F346" s="460" t="s">
        <v>818</v>
      </c>
      <c r="G346" s="265">
        <v>2018</v>
      </c>
      <c r="H346" s="265" t="s">
        <v>819</v>
      </c>
    </row>
    <row r="347" spans="2:8" ht="15" hidden="1" customHeight="1">
      <c r="B347" s="465">
        <v>337</v>
      </c>
      <c r="C347" s="265" t="s">
        <v>888</v>
      </c>
      <c r="D347" s="458" t="s">
        <v>1194</v>
      </c>
      <c r="E347" s="459" t="s">
        <v>817</v>
      </c>
      <c r="F347" s="460" t="s">
        <v>818</v>
      </c>
      <c r="G347" s="265">
        <v>2018</v>
      </c>
      <c r="H347" s="265" t="s">
        <v>819</v>
      </c>
    </row>
    <row r="348" spans="2:8" ht="15" hidden="1" customHeight="1">
      <c r="B348" s="465">
        <v>338</v>
      </c>
      <c r="C348" s="265" t="s">
        <v>1015</v>
      </c>
      <c r="D348" s="458" t="s">
        <v>1166</v>
      </c>
      <c r="E348" s="459" t="s">
        <v>817</v>
      </c>
      <c r="F348" s="460" t="s">
        <v>818</v>
      </c>
      <c r="G348" s="265">
        <v>2018</v>
      </c>
      <c r="H348" s="265" t="s">
        <v>819</v>
      </c>
    </row>
    <row r="349" spans="2:8" ht="15" hidden="1" customHeight="1">
      <c r="B349" s="465">
        <v>339</v>
      </c>
      <c r="C349" s="265" t="s">
        <v>905</v>
      </c>
      <c r="D349" s="458" t="s">
        <v>1195</v>
      </c>
      <c r="E349" s="459" t="s">
        <v>817</v>
      </c>
      <c r="F349" s="460" t="s">
        <v>818</v>
      </c>
      <c r="G349" s="265">
        <v>2018</v>
      </c>
      <c r="H349" s="265" t="s">
        <v>819</v>
      </c>
    </row>
    <row r="350" spans="2:8" ht="15" hidden="1" customHeight="1">
      <c r="B350" s="465">
        <v>340</v>
      </c>
      <c r="C350" s="265" t="s">
        <v>1196</v>
      </c>
      <c r="D350" s="458" t="s">
        <v>1068</v>
      </c>
      <c r="E350" s="459" t="s">
        <v>817</v>
      </c>
      <c r="F350" s="460" t="s">
        <v>818</v>
      </c>
      <c r="G350" s="265">
        <v>2018</v>
      </c>
      <c r="H350" s="265" t="s">
        <v>819</v>
      </c>
    </row>
    <row r="351" spans="2:8" ht="15" hidden="1" customHeight="1">
      <c r="B351" s="465">
        <v>341</v>
      </c>
      <c r="C351" s="265" t="s">
        <v>1126</v>
      </c>
      <c r="D351" s="458" t="s">
        <v>1197</v>
      </c>
      <c r="E351" s="459" t="s">
        <v>817</v>
      </c>
      <c r="F351" s="460" t="s">
        <v>818</v>
      </c>
      <c r="G351" s="265">
        <v>2018</v>
      </c>
      <c r="H351" s="265" t="s">
        <v>819</v>
      </c>
    </row>
    <row r="352" spans="2:8" ht="15" customHeight="1">
      <c r="B352" s="465">
        <v>66</v>
      </c>
      <c r="C352" s="265" t="s">
        <v>411</v>
      </c>
      <c r="D352" s="458" t="s">
        <v>1198</v>
      </c>
      <c r="E352" s="459" t="s">
        <v>817</v>
      </c>
      <c r="F352" s="460" t="s">
        <v>818</v>
      </c>
      <c r="G352" s="265">
        <v>2018</v>
      </c>
      <c r="H352" s="265" t="s">
        <v>819</v>
      </c>
    </row>
    <row r="353" spans="2:8" ht="15" customHeight="1">
      <c r="B353" s="465">
        <v>67</v>
      </c>
      <c r="C353" s="265" t="s">
        <v>411</v>
      </c>
      <c r="D353" s="458" t="s">
        <v>1199</v>
      </c>
      <c r="E353" s="459" t="s">
        <v>817</v>
      </c>
      <c r="F353" s="460" t="s">
        <v>818</v>
      </c>
      <c r="G353" s="265">
        <v>2018</v>
      </c>
      <c r="H353" s="265" t="s">
        <v>819</v>
      </c>
    </row>
    <row r="354" spans="2:8" ht="15" hidden="1" customHeight="1">
      <c r="B354" s="465">
        <v>344</v>
      </c>
      <c r="C354" s="265" t="s">
        <v>1128</v>
      </c>
      <c r="D354" s="458" t="s">
        <v>1200</v>
      </c>
      <c r="E354" s="459" t="s">
        <v>817</v>
      </c>
      <c r="F354" s="460" t="s">
        <v>818</v>
      </c>
      <c r="G354" s="265">
        <v>2018</v>
      </c>
      <c r="H354" s="265" t="s">
        <v>819</v>
      </c>
    </row>
    <row r="355" spans="2:8" ht="15" hidden="1" customHeight="1">
      <c r="B355" s="465">
        <v>345</v>
      </c>
      <c r="C355" s="265" t="s">
        <v>946</v>
      </c>
      <c r="D355" s="458" t="s">
        <v>1201</v>
      </c>
      <c r="E355" s="459" t="s">
        <v>817</v>
      </c>
      <c r="F355" s="460" t="s">
        <v>818</v>
      </c>
      <c r="G355" s="265">
        <v>2018</v>
      </c>
      <c r="H355" s="265" t="s">
        <v>819</v>
      </c>
    </row>
    <row r="356" spans="2:8" ht="15" customHeight="1">
      <c r="B356" s="465">
        <v>68</v>
      </c>
      <c r="C356" s="265" t="s">
        <v>815</v>
      </c>
      <c r="D356" s="458" t="s">
        <v>1202</v>
      </c>
      <c r="E356" s="459" t="s">
        <v>817</v>
      </c>
      <c r="F356" s="460" t="s">
        <v>818</v>
      </c>
      <c r="G356" s="265">
        <v>2018</v>
      </c>
      <c r="H356" s="265" t="s">
        <v>819</v>
      </c>
    </row>
    <row r="357" spans="2:8" ht="15" hidden="1" customHeight="1">
      <c r="B357" s="465">
        <v>347</v>
      </c>
      <c r="C357" s="265" t="s">
        <v>871</v>
      </c>
      <c r="D357" s="458" t="s">
        <v>1203</v>
      </c>
      <c r="E357" s="459" t="s">
        <v>817</v>
      </c>
      <c r="F357" s="460" t="s">
        <v>818</v>
      </c>
      <c r="G357" s="265">
        <v>2018</v>
      </c>
      <c r="H357" s="265" t="s">
        <v>819</v>
      </c>
    </row>
    <row r="358" spans="2:8" ht="15" hidden="1" customHeight="1">
      <c r="B358" s="465">
        <v>348</v>
      </c>
      <c r="C358" s="265" t="s">
        <v>871</v>
      </c>
      <c r="D358" s="458" t="s">
        <v>1204</v>
      </c>
      <c r="E358" s="459" t="s">
        <v>817</v>
      </c>
      <c r="F358" s="460" t="s">
        <v>818</v>
      </c>
      <c r="G358" s="265">
        <v>2018</v>
      </c>
      <c r="H358" s="265" t="s">
        <v>819</v>
      </c>
    </row>
    <row r="359" spans="2:8" ht="15" hidden="1" customHeight="1">
      <c r="B359" s="465">
        <v>349</v>
      </c>
      <c r="C359" s="265" t="s">
        <v>972</v>
      </c>
      <c r="D359" s="458" t="s">
        <v>1205</v>
      </c>
      <c r="E359" s="459" t="s">
        <v>817</v>
      </c>
      <c r="F359" s="460" t="s">
        <v>818</v>
      </c>
      <c r="G359" s="265">
        <v>2018</v>
      </c>
      <c r="H359" s="265" t="s">
        <v>819</v>
      </c>
    </row>
    <row r="360" spans="2:8" ht="15" hidden="1" customHeight="1">
      <c r="B360" s="465">
        <v>350</v>
      </c>
      <c r="C360" s="265" t="s">
        <v>1126</v>
      </c>
      <c r="D360" s="458" t="s">
        <v>1206</v>
      </c>
      <c r="E360" s="459" t="s">
        <v>817</v>
      </c>
      <c r="F360" s="460" t="s">
        <v>818</v>
      </c>
      <c r="G360" s="265">
        <v>2018</v>
      </c>
      <c r="H360" s="265" t="s">
        <v>819</v>
      </c>
    </row>
    <row r="361" spans="2:8" ht="15" hidden="1" customHeight="1">
      <c r="B361" s="465">
        <v>351</v>
      </c>
      <c r="C361" s="265" t="s">
        <v>1207</v>
      </c>
      <c r="D361" s="458" t="s">
        <v>1139</v>
      </c>
      <c r="E361" s="459" t="s">
        <v>817</v>
      </c>
      <c r="F361" s="460" t="s">
        <v>818</v>
      </c>
      <c r="G361" s="265">
        <v>2018</v>
      </c>
      <c r="H361" s="265" t="s">
        <v>819</v>
      </c>
    </row>
    <row r="362" spans="2:8" ht="15" hidden="1" customHeight="1">
      <c r="B362" s="465">
        <v>352</v>
      </c>
      <c r="C362" s="265" t="s">
        <v>888</v>
      </c>
      <c r="D362" s="458" t="s">
        <v>1208</v>
      </c>
      <c r="E362" s="459" t="s">
        <v>817</v>
      </c>
      <c r="F362" s="460" t="s">
        <v>818</v>
      </c>
      <c r="G362" s="265">
        <v>2018</v>
      </c>
      <c r="H362" s="265" t="s">
        <v>819</v>
      </c>
    </row>
    <row r="363" spans="2:8" ht="15" hidden="1" customHeight="1">
      <c r="B363" s="465">
        <v>353</v>
      </c>
      <c r="C363" s="265" t="s">
        <v>871</v>
      </c>
      <c r="D363" s="458" t="s">
        <v>1209</v>
      </c>
      <c r="E363" s="459" t="s">
        <v>817</v>
      </c>
      <c r="F363" s="460" t="s">
        <v>818</v>
      </c>
      <c r="G363" s="265">
        <v>2018</v>
      </c>
      <c r="H363" s="265" t="s">
        <v>819</v>
      </c>
    </row>
    <row r="364" spans="2:8" ht="15" customHeight="1">
      <c r="B364" s="465">
        <v>69</v>
      </c>
      <c r="C364" s="265" t="s">
        <v>903</v>
      </c>
      <c r="D364" s="458" t="s">
        <v>1141</v>
      </c>
      <c r="E364" s="459" t="s">
        <v>817</v>
      </c>
      <c r="F364" s="460" t="s">
        <v>818</v>
      </c>
      <c r="G364" s="265">
        <v>2018</v>
      </c>
      <c r="H364" s="265" t="s">
        <v>819</v>
      </c>
    </row>
    <row r="365" spans="2:8" ht="15" hidden="1" customHeight="1">
      <c r="B365" s="465">
        <v>355</v>
      </c>
      <c r="C365" s="265" t="s">
        <v>871</v>
      </c>
      <c r="D365" s="458" t="s">
        <v>1210</v>
      </c>
      <c r="E365" s="459" t="s">
        <v>817</v>
      </c>
      <c r="F365" s="460" t="s">
        <v>818</v>
      </c>
      <c r="G365" s="265">
        <v>2018</v>
      </c>
      <c r="H365" s="265" t="s">
        <v>819</v>
      </c>
    </row>
    <row r="366" spans="2:8" ht="15" customHeight="1">
      <c r="B366" s="465">
        <v>70</v>
      </c>
      <c r="C366" s="265" t="s">
        <v>815</v>
      </c>
      <c r="D366" s="458" t="s">
        <v>1211</v>
      </c>
      <c r="E366" s="459" t="s">
        <v>817</v>
      </c>
      <c r="F366" s="460" t="s">
        <v>818</v>
      </c>
      <c r="G366" s="265">
        <v>2018</v>
      </c>
      <c r="H366" s="265" t="s">
        <v>819</v>
      </c>
    </row>
    <row r="367" spans="2:8" ht="15" customHeight="1">
      <c r="B367" s="465">
        <v>71</v>
      </c>
      <c r="C367" s="265" t="s">
        <v>903</v>
      </c>
      <c r="D367" s="458" t="s">
        <v>1212</v>
      </c>
      <c r="E367" s="459" t="s">
        <v>817</v>
      </c>
      <c r="F367" s="460" t="s">
        <v>818</v>
      </c>
      <c r="G367" s="265">
        <v>2018</v>
      </c>
      <c r="H367" s="265" t="s">
        <v>819</v>
      </c>
    </row>
    <row r="368" spans="2:8" ht="15" hidden="1" customHeight="1">
      <c r="B368" s="465">
        <v>358</v>
      </c>
      <c r="C368" s="265" t="s">
        <v>822</v>
      </c>
      <c r="D368" s="458" t="s">
        <v>412</v>
      </c>
      <c r="E368" s="459" t="s">
        <v>817</v>
      </c>
      <c r="F368" s="460" t="s">
        <v>818</v>
      </c>
      <c r="G368" s="265">
        <v>2018</v>
      </c>
      <c r="H368" s="265" t="s">
        <v>819</v>
      </c>
    </row>
    <row r="369" spans="2:8" ht="15" hidden="1" customHeight="1">
      <c r="B369" s="465">
        <v>359</v>
      </c>
      <c r="C369" s="265" t="s">
        <v>824</v>
      </c>
      <c r="D369" s="458" t="s">
        <v>1213</v>
      </c>
      <c r="E369" s="459" t="s">
        <v>817</v>
      </c>
      <c r="F369" s="460" t="s">
        <v>818</v>
      </c>
      <c r="G369" s="265">
        <v>2018</v>
      </c>
      <c r="H369" s="265" t="s">
        <v>819</v>
      </c>
    </row>
    <row r="370" spans="2:8" ht="15" customHeight="1">
      <c r="B370" s="465">
        <v>72</v>
      </c>
      <c r="C370" s="265" t="s">
        <v>411</v>
      </c>
      <c r="D370" s="458" t="s">
        <v>1214</v>
      </c>
      <c r="E370" s="459" t="s">
        <v>817</v>
      </c>
      <c r="F370" s="460" t="s">
        <v>818</v>
      </c>
      <c r="G370" s="265">
        <v>2018</v>
      </c>
      <c r="H370" s="265" t="s">
        <v>819</v>
      </c>
    </row>
    <row r="371" spans="2:8" ht="15" hidden="1" customHeight="1">
      <c r="B371" s="465">
        <v>361</v>
      </c>
      <c r="C371" s="265" t="s">
        <v>1071</v>
      </c>
      <c r="D371" s="458" t="s">
        <v>1215</v>
      </c>
      <c r="E371" s="459" t="s">
        <v>817</v>
      </c>
      <c r="F371" s="460" t="s">
        <v>856</v>
      </c>
      <c r="G371" s="265">
        <v>2018</v>
      </c>
      <c r="H371" s="265" t="s">
        <v>819</v>
      </c>
    </row>
    <row r="372" spans="2:8" ht="15" hidden="1" customHeight="1">
      <c r="B372" s="465">
        <v>362</v>
      </c>
      <c r="C372" s="265" t="s">
        <v>888</v>
      </c>
      <c r="D372" s="458" t="s">
        <v>1216</v>
      </c>
      <c r="E372" s="459" t="s">
        <v>817</v>
      </c>
      <c r="F372" s="460" t="s">
        <v>818</v>
      </c>
      <c r="G372" s="265">
        <v>2018</v>
      </c>
      <c r="H372" s="265" t="s">
        <v>819</v>
      </c>
    </row>
    <row r="373" spans="2:8" ht="15" hidden="1" customHeight="1">
      <c r="B373" s="465">
        <v>363</v>
      </c>
      <c r="C373" s="265" t="s">
        <v>848</v>
      </c>
      <c r="D373" s="458" t="s">
        <v>1190</v>
      </c>
      <c r="E373" s="459" t="s">
        <v>817</v>
      </c>
      <c r="F373" s="460" t="s">
        <v>818</v>
      </c>
      <c r="G373" s="265">
        <v>2018</v>
      </c>
      <c r="H373" s="265" t="s">
        <v>819</v>
      </c>
    </row>
    <row r="374" spans="2:8" ht="15" hidden="1" customHeight="1">
      <c r="B374" s="465">
        <v>364</v>
      </c>
      <c r="C374" s="265" t="s">
        <v>905</v>
      </c>
      <c r="D374" s="458" t="s">
        <v>1217</v>
      </c>
      <c r="E374" s="459" t="s">
        <v>817</v>
      </c>
      <c r="F374" s="460" t="s">
        <v>818</v>
      </c>
      <c r="G374" s="265">
        <v>2018</v>
      </c>
      <c r="H374" s="265" t="s">
        <v>819</v>
      </c>
    </row>
    <row r="375" spans="2:8" ht="15" hidden="1" customHeight="1">
      <c r="B375" s="465">
        <v>365</v>
      </c>
      <c r="C375" s="265" t="s">
        <v>1069</v>
      </c>
      <c r="D375" s="458" t="s">
        <v>1218</v>
      </c>
      <c r="E375" s="459" t="s">
        <v>817</v>
      </c>
      <c r="F375" s="460" t="s">
        <v>818</v>
      </c>
      <c r="G375" s="265">
        <v>2018</v>
      </c>
      <c r="H375" s="265" t="s">
        <v>819</v>
      </c>
    </row>
    <row r="376" spans="2:8" ht="15" hidden="1" customHeight="1">
      <c r="B376" s="465">
        <v>366</v>
      </c>
      <c r="C376" s="265" t="s">
        <v>848</v>
      </c>
      <c r="D376" s="458" t="s">
        <v>1219</v>
      </c>
      <c r="E376" s="459" t="s">
        <v>817</v>
      </c>
      <c r="F376" s="460" t="s">
        <v>818</v>
      </c>
      <c r="G376" s="265">
        <v>2018</v>
      </c>
      <c r="H376" s="265" t="s">
        <v>819</v>
      </c>
    </row>
    <row r="377" spans="2:8" ht="15" customHeight="1">
      <c r="B377" s="465">
        <v>73</v>
      </c>
      <c r="C377" s="265" t="s">
        <v>903</v>
      </c>
      <c r="D377" s="458" t="s">
        <v>1220</v>
      </c>
      <c r="E377" s="459" t="s">
        <v>817</v>
      </c>
      <c r="F377" s="460" t="s">
        <v>856</v>
      </c>
      <c r="G377" s="265">
        <v>2018</v>
      </c>
      <c r="H377" s="265" t="s">
        <v>819</v>
      </c>
    </row>
    <row r="378" spans="2:8" ht="15" customHeight="1">
      <c r="B378" s="465">
        <v>74</v>
      </c>
      <c r="C378" s="265" t="s">
        <v>411</v>
      </c>
      <c r="D378" s="458" t="s">
        <v>1221</v>
      </c>
      <c r="E378" s="459" t="s">
        <v>817</v>
      </c>
      <c r="F378" s="460" t="s">
        <v>818</v>
      </c>
      <c r="G378" s="265">
        <v>2018</v>
      </c>
      <c r="H378" s="265" t="s">
        <v>819</v>
      </c>
    </row>
    <row r="379" spans="2:8" ht="15" hidden="1" customHeight="1">
      <c r="B379" s="465">
        <v>369</v>
      </c>
      <c r="C379" s="265" t="s">
        <v>905</v>
      </c>
      <c r="D379" s="458" t="s">
        <v>1222</v>
      </c>
      <c r="E379" s="459" t="s">
        <v>817</v>
      </c>
      <c r="F379" s="460" t="s">
        <v>818</v>
      </c>
      <c r="G379" s="265">
        <v>2018</v>
      </c>
      <c r="H379" s="265" t="s">
        <v>819</v>
      </c>
    </row>
    <row r="380" spans="2:8" ht="15" hidden="1" customHeight="1">
      <c r="B380" s="465">
        <v>370</v>
      </c>
      <c r="C380" s="265" t="s">
        <v>1069</v>
      </c>
      <c r="D380" s="458" t="s">
        <v>1223</v>
      </c>
      <c r="E380" s="459" t="s">
        <v>817</v>
      </c>
      <c r="F380" s="460" t="s">
        <v>818</v>
      </c>
      <c r="G380" s="265">
        <v>2018</v>
      </c>
      <c r="H380" s="265" t="s">
        <v>819</v>
      </c>
    </row>
    <row r="381" spans="2:8" ht="15" customHeight="1">
      <c r="B381" s="465">
        <v>75</v>
      </c>
      <c r="C381" s="265" t="s">
        <v>815</v>
      </c>
      <c r="D381" s="458" t="s">
        <v>1224</v>
      </c>
      <c r="E381" s="459" t="s">
        <v>817</v>
      </c>
      <c r="F381" s="460" t="s">
        <v>818</v>
      </c>
      <c r="G381" s="265">
        <v>2018</v>
      </c>
      <c r="H381" s="265" t="s">
        <v>819</v>
      </c>
    </row>
    <row r="382" spans="2:8" ht="15" hidden="1" customHeight="1">
      <c r="B382" s="465">
        <v>372</v>
      </c>
      <c r="C382" s="265" t="s">
        <v>905</v>
      </c>
      <c r="D382" s="458" t="s">
        <v>1225</v>
      </c>
      <c r="E382" s="459" t="s">
        <v>817</v>
      </c>
      <c r="F382" s="460" t="s">
        <v>818</v>
      </c>
      <c r="G382" s="265">
        <v>2018</v>
      </c>
      <c r="H382" s="265" t="s">
        <v>819</v>
      </c>
    </row>
    <row r="383" spans="2:8" ht="15" hidden="1" customHeight="1">
      <c r="B383" s="465">
        <v>373</v>
      </c>
      <c r="C383" s="265" t="s">
        <v>888</v>
      </c>
      <c r="D383" s="458" t="s">
        <v>1226</v>
      </c>
      <c r="E383" s="459" t="s">
        <v>817</v>
      </c>
      <c r="F383" s="460" t="s">
        <v>818</v>
      </c>
      <c r="G383" s="265">
        <v>2018</v>
      </c>
      <c r="H383" s="265" t="s">
        <v>819</v>
      </c>
    </row>
    <row r="384" spans="2:8" ht="15" hidden="1" customHeight="1">
      <c r="B384" s="465">
        <v>374</v>
      </c>
      <c r="C384" s="265" t="s">
        <v>1069</v>
      </c>
      <c r="D384" s="458" t="s">
        <v>1095</v>
      </c>
      <c r="E384" s="459" t="s">
        <v>817</v>
      </c>
      <c r="F384" s="460" t="s">
        <v>818</v>
      </c>
      <c r="G384" s="265">
        <v>2018</v>
      </c>
      <c r="H384" s="265" t="s">
        <v>819</v>
      </c>
    </row>
    <row r="385" spans="2:8" ht="15" customHeight="1">
      <c r="B385" s="465">
        <v>76</v>
      </c>
      <c r="C385" s="265" t="s">
        <v>903</v>
      </c>
      <c r="D385" s="458" t="s">
        <v>1134</v>
      </c>
      <c r="E385" s="459" t="s">
        <v>817</v>
      </c>
      <c r="F385" s="460" t="s">
        <v>856</v>
      </c>
      <c r="G385" s="265">
        <v>2018</v>
      </c>
      <c r="H385" s="265" t="s">
        <v>819</v>
      </c>
    </row>
    <row r="386" spans="2:8" ht="15" hidden="1" customHeight="1">
      <c r="B386" s="465">
        <v>376</v>
      </c>
      <c r="C386" s="265" t="s">
        <v>848</v>
      </c>
      <c r="D386" s="458" t="s">
        <v>1188</v>
      </c>
      <c r="E386" s="459" t="s">
        <v>817</v>
      </c>
      <c r="F386" s="460" t="s">
        <v>818</v>
      </c>
      <c r="G386" s="265">
        <v>2018</v>
      </c>
      <c r="H386" s="265" t="s">
        <v>819</v>
      </c>
    </row>
    <row r="387" spans="2:8" ht="15" hidden="1" customHeight="1">
      <c r="B387" s="465">
        <v>377</v>
      </c>
      <c r="C387" s="265" t="s">
        <v>843</v>
      </c>
      <c r="D387" s="458" t="s">
        <v>1227</v>
      </c>
      <c r="E387" s="459" t="s">
        <v>817</v>
      </c>
      <c r="F387" s="460" t="s">
        <v>818</v>
      </c>
      <c r="G387" s="265">
        <v>2018</v>
      </c>
      <c r="H387" s="265" t="s">
        <v>819</v>
      </c>
    </row>
    <row r="388" spans="2:8" ht="15" hidden="1" customHeight="1">
      <c r="B388" s="465">
        <v>378</v>
      </c>
      <c r="C388" s="265" t="s">
        <v>871</v>
      </c>
      <c r="D388" s="458" t="s">
        <v>1228</v>
      </c>
      <c r="E388" s="459" t="s">
        <v>817</v>
      </c>
      <c r="F388" s="460" t="s">
        <v>818</v>
      </c>
      <c r="G388" s="265">
        <v>2018</v>
      </c>
      <c r="H388" s="265" t="s">
        <v>819</v>
      </c>
    </row>
    <row r="389" spans="2:8" ht="15" hidden="1" customHeight="1">
      <c r="B389" s="465">
        <v>379</v>
      </c>
      <c r="C389" s="265" t="s">
        <v>1229</v>
      </c>
      <c r="D389" s="458" t="s">
        <v>1111</v>
      </c>
      <c r="E389" s="459" t="s">
        <v>817</v>
      </c>
      <c r="F389" s="460" t="s">
        <v>818</v>
      </c>
      <c r="G389" s="265">
        <v>2018</v>
      </c>
      <c r="H389" s="265" t="s">
        <v>819</v>
      </c>
    </row>
    <row r="390" spans="2:8" ht="15" hidden="1" customHeight="1">
      <c r="B390" s="465">
        <v>380</v>
      </c>
      <c r="C390" s="265" t="s">
        <v>859</v>
      </c>
      <c r="D390" s="458" t="s">
        <v>1230</v>
      </c>
      <c r="E390" s="459" t="s">
        <v>817</v>
      </c>
      <c r="F390" s="460" t="s">
        <v>818</v>
      </c>
      <c r="G390" s="265">
        <v>2018</v>
      </c>
      <c r="H390" s="265" t="s">
        <v>819</v>
      </c>
    </row>
    <row r="391" spans="2:8" ht="15" customHeight="1">
      <c r="B391" s="465">
        <v>77</v>
      </c>
      <c r="C391" s="265" t="s">
        <v>411</v>
      </c>
      <c r="D391" s="458" t="s">
        <v>1231</v>
      </c>
      <c r="E391" s="459" t="s">
        <v>817</v>
      </c>
      <c r="F391" s="460" t="s">
        <v>818</v>
      </c>
      <c r="G391" s="265">
        <v>2018</v>
      </c>
      <c r="H391" s="265" t="s">
        <v>819</v>
      </c>
    </row>
    <row r="392" spans="2:8" ht="15" hidden="1" customHeight="1">
      <c r="B392" s="465">
        <v>382</v>
      </c>
      <c r="C392" s="265" t="s">
        <v>888</v>
      </c>
      <c r="D392" s="458" t="s">
        <v>1129</v>
      </c>
      <c r="E392" s="459" t="s">
        <v>817</v>
      </c>
      <c r="F392" s="460" t="s">
        <v>818</v>
      </c>
      <c r="G392" s="265">
        <v>2018</v>
      </c>
      <c r="H392" s="265" t="s">
        <v>819</v>
      </c>
    </row>
    <row r="393" spans="2:8" ht="15" customHeight="1">
      <c r="B393" s="465">
        <v>78</v>
      </c>
      <c r="C393" s="265" t="s">
        <v>815</v>
      </c>
      <c r="D393" s="458" t="s">
        <v>1232</v>
      </c>
      <c r="E393" s="459" t="s">
        <v>817</v>
      </c>
      <c r="F393" s="460" t="s">
        <v>818</v>
      </c>
      <c r="G393" s="265">
        <v>2018</v>
      </c>
      <c r="H393" s="265" t="s">
        <v>819</v>
      </c>
    </row>
    <row r="394" spans="2:8" ht="15" customHeight="1">
      <c r="B394" s="465">
        <v>79</v>
      </c>
      <c r="C394" s="265" t="s">
        <v>411</v>
      </c>
      <c r="D394" s="458" t="s">
        <v>1233</v>
      </c>
      <c r="E394" s="459" t="s">
        <v>817</v>
      </c>
      <c r="F394" s="460" t="s">
        <v>818</v>
      </c>
      <c r="G394" s="265">
        <v>2018</v>
      </c>
      <c r="H394" s="265" t="s">
        <v>819</v>
      </c>
    </row>
    <row r="395" spans="2:8" ht="15" hidden="1" customHeight="1">
      <c r="B395" s="465">
        <v>385</v>
      </c>
      <c r="C395" s="265" t="s">
        <v>848</v>
      </c>
      <c r="D395" s="458" t="s">
        <v>1234</v>
      </c>
      <c r="E395" s="459" t="s">
        <v>817</v>
      </c>
      <c r="F395" s="460" t="s">
        <v>818</v>
      </c>
      <c r="G395" s="265">
        <v>2018</v>
      </c>
      <c r="H395" s="265" t="s">
        <v>819</v>
      </c>
    </row>
    <row r="396" spans="2:8" ht="15" hidden="1" customHeight="1">
      <c r="B396" s="465">
        <v>386</v>
      </c>
      <c r="C396" s="265" t="s">
        <v>848</v>
      </c>
      <c r="D396" s="458" t="s">
        <v>1084</v>
      </c>
      <c r="E396" s="459" t="s">
        <v>817</v>
      </c>
      <c r="F396" s="460" t="s">
        <v>818</v>
      </c>
      <c r="G396" s="265">
        <v>2018</v>
      </c>
      <c r="H396" s="265" t="s">
        <v>819</v>
      </c>
    </row>
    <row r="397" spans="2:8" ht="15" hidden="1" customHeight="1">
      <c r="B397" s="465">
        <v>387</v>
      </c>
      <c r="C397" s="265" t="s">
        <v>848</v>
      </c>
      <c r="D397" s="458" t="s">
        <v>1235</v>
      </c>
      <c r="E397" s="459" t="s">
        <v>817</v>
      </c>
      <c r="F397" s="460" t="s">
        <v>818</v>
      </c>
      <c r="G397" s="265">
        <v>2018</v>
      </c>
      <c r="H397" s="265" t="s">
        <v>819</v>
      </c>
    </row>
    <row r="398" spans="2:8" ht="15" hidden="1" customHeight="1">
      <c r="B398" s="465">
        <v>388</v>
      </c>
      <c r="C398" s="265" t="s">
        <v>848</v>
      </c>
      <c r="D398" s="458" t="s">
        <v>1236</v>
      </c>
      <c r="E398" s="459" t="s">
        <v>817</v>
      </c>
      <c r="F398" s="460" t="s">
        <v>818</v>
      </c>
      <c r="G398" s="265">
        <v>2018</v>
      </c>
      <c r="H398" s="265" t="s">
        <v>819</v>
      </c>
    </row>
    <row r="399" spans="2:8" ht="15" customHeight="1">
      <c r="B399" s="465">
        <v>80</v>
      </c>
      <c r="C399" s="265" t="s">
        <v>411</v>
      </c>
      <c r="D399" s="458" t="s">
        <v>1237</v>
      </c>
      <c r="E399" s="459" t="s">
        <v>817</v>
      </c>
      <c r="F399" s="460" t="s">
        <v>818</v>
      </c>
      <c r="G399" s="265">
        <v>2018</v>
      </c>
      <c r="H399" s="265" t="s">
        <v>819</v>
      </c>
    </row>
    <row r="400" spans="2:8" ht="15" customHeight="1">
      <c r="B400" s="465">
        <v>81</v>
      </c>
      <c r="C400" s="265" t="s">
        <v>815</v>
      </c>
      <c r="D400" s="458" t="s">
        <v>1238</v>
      </c>
      <c r="E400" s="459" t="s">
        <v>817</v>
      </c>
      <c r="F400" s="460" t="s">
        <v>818</v>
      </c>
      <c r="G400" s="265">
        <v>2018</v>
      </c>
      <c r="H400" s="265" t="s">
        <v>819</v>
      </c>
    </row>
    <row r="401" spans="2:8" ht="15" hidden="1" customHeight="1">
      <c r="B401" s="465">
        <v>391</v>
      </c>
      <c r="C401" s="265" t="s">
        <v>1128</v>
      </c>
      <c r="D401" s="458" t="s">
        <v>1239</v>
      </c>
      <c r="E401" s="459" t="s">
        <v>817</v>
      </c>
      <c r="F401" s="460" t="s">
        <v>818</v>
      </c>
      <c r="G401" s="265">
        <v>2018</v>
      </c>
      <c r="H401" s="265" t="s">
        <v>819</v>
      </c>
    </row>
    <row r="402" spans="2:8" ht="15" hidden="1" customHeight="1">
      <c r="B402" s="465">
        <v>392</v>
      </c>
      <c r="C402" s="265" t="s">
        <v>871</v>
      </c>
      <c r="D402" s="458" t="s">
        <v>1240</v>
      </c>
      <c r="E402" s="459" t="s">
        <v>817</v>
      </c>
      <c r="F402" s="460" t="s">
        <v>818</v>
      </c>
      <c r="G402" s="265">
        <v>2018</v>
      </c>
      <c r="H402" s="265" t="s">
        <v>819</v>
      </c>
    </row>
    <row r="403" spans="2:8" ht="15" hidden="1" customHeight="1">
      <c r="B403" s="465">
        <v>393</v>
      </c>
      <c r="C403" s="265" t="s">
        <v>843</v>
      </c>
      <c r="D403" s="458" t="s">
        <v>1241</v>
      </c>
      <c r="E403" s="459" t="s">
        <v>817</v>
      </c>
      <c r="F403" s="460" t="s">
        <v>818</v>
      </c>
      <c r="G403" s="265">
        <v>2018</v>
      </c>
      <c r="H403" s="265" t="s">
        <v>819</v>
      </c>
    </row>
    <row r="404" spans="2:8" ht="15" hidden="1" customHeight="1">
      <c r="B404" s="465">
        <v>394</v>
      </c>
      <c r="C404" s="265" t="s">
        <v>852</v>
      </c>
      <c r="D404" s="458" t="s">
        <v>1242</v>
      </c>
      <c r="E404" s="459" t="s">
        <v>817</v>
      </c>
      <c r="F404" s="460" t="s">
        <v>818</v>
      </c>
      <c r="G404" s="265">
        <v>2018</v>
      </c>
      <c r="H404" s="265" t="s">
        <v>819</v>
      </c>
    </row>
    <row r="405" spans="2:8" ht="15" customHeight="1">
      <c r="B405" s="465">
        <v>82</v>
      </c>
      <c r="C405" s="265" t="s">
        <v>903</v>
      </c>
      <c r="D405" s="458" t="s">
        <v>1243</v>
      </c>
      <c r="E405" s="459" t="s">
        <v>817</v>
      </c>
      <c r="F405" s="460" t="s">
        <v>818</v>
      </c>
      <c r="G405" s="265">
        <v>2018</v>
      </c>
      <c r="H405" s="265" t="s">
        <v>819</v>
      </c>
    </row>
    <row r="406" spans="2:8" ht="15" hidden="1" customHeight="1">
      <c r="B406" s="465">
        <v>396</v>
      </c>
      <c r="C406" s="265" t="s">
        <v>905</v>
      </c>
      <c r="D406" s="458" t="s">
        <v>1244</v>
      </c>
      <c r="E406" s="459" t="s">
        <v>817</v>
      </c>
      <c r="F406" s="460" t="s">
        <v>818</v>
      </c>
      <c r="G406" s="265">
        <v>2018</v>
      </c>
      <c r="H406" s="265" t="s">
        <v>819</v>
      </c>
    </row>
    <row r="407" spans="2:8" ht="15" hidden="1" customHeight="1">
      <c r="B407" s="465">
        <v>397</v>
      </c>
      <c r="C407" s="265" t="s">
        <v>1085</v>
      </c>
      <c r="D407" s="458" t="s">
        <v>1245</v>
      </c>
      <c r="E407" s="459" t="s">
        <v>817</v>
      </c>
      <c r="F407" s="460" t="s">
        <v>818</v>
      </c>
      <c r="G407" s="265">
        <v>2018</v>
      </c>
      <c r="H407" s="265" t="s">
        <v>819</v>
      </c>
    </row>
    <row r="408" spans="2:8" ht="15" hidden="1" customHeight="1">
      <c r="B408" s="465">
        <v>398</v>
      </c>
      <c r="C408" s="265" t="s">
        <v>982</v>
      </c>
      <c r="D408" s="458" t="s">
        <v>1246</v>
      </c>
      <c r="E408" s="459" t="s">
        <v>817</v>
      </c>
      <c r="F408" s="460" t="s">
        <v>818</v>
      </c>
      <c r="G408" s="265">
        <v>2018</v>
      </c>
      <c r="H408" s="265" t="s">
        <v>819</v>
      </c>
    </row>
    <row r="409" spans="2:8" ht="15" hidden="1" customHeight="1">
      <c r="B409" s="465">
        <v>399</v>
      </c>
      <c r="C409" s="265" t="s">
        <v>905</v>
      </c>
      <c r="D409" s="458" t="s">
        <v>1247</v>
      </c>
      <c r="E409" s="459" t="s">
        <v>817</v>
      </c>
      <c r="F409" s="460" t="s">
        <v>818</v>
      </c>
      <c r="G409" s="265">
        <v>2018</v>
      </c>
      <c r="H409" s="265" t="s">
        <v>819</v>
      </c>
    </row>
    <row r="410" spans="2:8" ht="15" customHeight="1">
      <c r="B410" s="465">
        <v>83</v>
      </c>
      <c r="C410" s="265" t="s">
        <v>411</v>
      </c>
      <c r="D410" s="458" t="s">
        <v>1248</v>
      </c>
      <c r="E410" s="459" t="s">
        <v>817</v>
      </c>
      <c r="F410" s="460" t="s">
        <v>818</v>
      </c>
      <c r="G410" s="265">
        <v>2018</v>
      </c>
      <c r="H410" s="265" t="s">
        <v>819</v>
      </c>
    </row>
    <row r="411" spans="2:8" ht="15" hidden="1" customHeight="1">
      <c r="B411" s="465">
        <v>401</v>
      </c>
      <c r="C411" s="265" t="s">
        <v>1186</v>
      </c>
      <c r="D411" s="458" t="s">
        <v>1249</v>
      </c>
      <c r="E411" s="459" t="s">
        <v>817</v>
      </c>
      <c r="F411" s="460" t="s">
        <v>818</v>
      </c>
      <c r="G411" s="265">
        <v>2018</v>
      </c>
      <c r="H411" s="265" t="s">
        <v>819</v>
      </c>
    </row>
    <row r="412" spans="2:8" ht="15" hidden="1" customHeight="1">
      <c r="B412" s="465">
        <v>402</v>
      </c>
      <c r="C412" s="265" t="s">
        <v>852</v>
      </c>
      <c r="D412" s="458" t="s">
        <v>1250</v>
      </c>
      <c r="E412" s="459" t="s">
        <v>817</v>
      </c>
      <c r="F412" s="460" t="s">
        <v>818</v>
      </c>
      <c r="G412" s="265">
        <v>2018</v>
      </c>
      <c r="H412" s="265" t="s">
        <v>819</v>
      </c>
    </row>
    <row r="413" spans="2:8" ht="15" hidden="1" customHeight="1">
      <c r="B413" s="465">
        <v>403</v>
      </c>
      <c r="C413" s="265" t="s">
        <v>1251</v>
      </c>
      <c r="D413" s="458" t="s">
        <v>1129</v>
      </c>
      <c r="E413" s="459" t="s">
        <v>817</v>
      </c>
      <c r="F413" s="460" t="s">
        <v>818</v>
      </c>
      <c r="G413" s="265">
        <v>2018</v>
      </c>
      <c r="H413" s="265" t="s">
        <v>819</v>
      </c>
    </row>
    <row r="414" spans="2:8" ht="15" hidden="1" customHeight="1">
      <c r="B414" s="465">
        <v>404</v>
      </c>
      <c r="C414" s="265" t="s">
        <v>888</v>
      </c>
      <c r="D414" s="458" t="s">
        <v>1252</v>
      </c>
      <c r="E414" s="459" t="s">
        <v>817</v>
      </c>
      <c r="F414" s="460" t="s">
        <v>818</v>
      </c>
      <c r="G414" s="265">
        <v>2018</v>
      </c>
      <c r="H414" s="265" t="s">
        <v>819</v>
      </c>
    </row>
    <row r="415" spans="2:8" ht="15" customHeight="1">
      <c r="B415" s="465">
        <v>84</v>
      </c>
      <c r="C415" s="265" t="s">
        <v>815</v>
      </c>
      <c r="D415" s="458" t="s">
        <v>1253</v>
      </c>
      <c r="E415" s="459" t="s">
        <v>817</v>
      </c>
      <c r="F415" s="460" t="s">
        <v>818</v>
      </c>
      <c r="G415" s="265">
        <v>2018</v>
      </c>
      <c r="H415" s="265" t="s">
        <v>819</v>
      </c>
    </row>
    <row r="416" spans="2:8" ht="15" hidden="1" customHeight="1">
      <c r="B416" s="465">
        <v>406</v>
      </c>
      <c r="C416" s="265" t="s">
        <v>837</v>
      </c>
      <c r="D416" s="458" t="s">
        <v>1081</v>
      </c>
      <c r="E416" s="459" t="s">
        <v>817</v>
      </c>
      <c r="F416" s="460" t="s">
        <v>818</v>
      </c>
      <c r="G416" s="265">
        <v>2018</v>
      </c>
      <c r="H416" s="265" t="s">
        <v>819</v>
      </c>
    </row>
    <row r="417" spans="2:8" ht="15" customHeight="1">
      <c r="B417" s="465">
        <v>85</v>
      </c>
      <c r="C417" s="265" t="s">
        <v>411</v>
      </c>
      <c r="D417" s="458" t="s">
        <v>1254</v>
      </c>
      <c r="E417" s="459" t="s">
        <v>817</v>
      </c>
      <c r="F417" s="460" t="s">
        <v>856</v>
      </c>
      <c r="G417" s="265">
        <v>2018</v>
      </c>
      <c r="H417" s="265" t="s">
        <v>819</v>
      </c>
    </row>
    <row r="418" spans="2:8" ht="15" hidden="1" customHeight="1">
      <c r="B418" s="465">
        <v>408</v>
      </c>
      <c r="C418" s="265" t="s">
        <v>871</v>
      </c>
      <c r="D418" s="458" t="s">
        <v>1255</v>
      </c>
      <c r="E418" s="459" t="s">
        <v>817</v>
      </c>
      <c r="F418" s="460" t="s">
        <v>818</v>
      </c>
      <c r="G418" s="265">
        <v>2018</v>
      </c>
      <c r="H418" s="265" t="s">
        <v>819</v>
      </c>
    </row>
    <row r="419" spans="2:8" ht="15" customHeight="1">
      <c r="B419" s="465">
        <v>86</v>
      </c>
      <c r="C419" s="265" t="s">
        <v>815</v>
      </c>
      <c r="D419" s="458" t="s">
        <v>1256</v>
      </c>
      <c r="E419" s="459" t="s">
        <v>817</v>
      </c>
      <c r="F419" s="460" t="s">
        <v>818</v>
      </c>
      <c r="G419" s="265">
        <v>2018</v>
      </c>
      <c r="H419" s="265" t="s">
        <v>819</v>
      </c>
    </row>
    <row r="420" spans="2:8" ht="15" hidden="1" customHeight="1">
      <c r="B420" s="465">
        <v>410</v>
      </c>
      <c r="C420" s="265" t="s">
        <v>871</v>
      </c>
      <c r="D420" s="458" t="s">
        <v>1257</v>
      </c>
      <c r="E420" s="459" t="s">
        <v>817</v>
      </c>
      <c r="F420" s="460" t="s">
        <v>818</v>
      </c>
      <c r="G420" s="265">
        <v>2018</v>
      </c>
      <c r="H420" s="265" t="s">
        <v>819</v>
      </c>
    </row>
    <row r="421" spans="2:8" ht="15" customHeight="1">
      <c r="B421" s="465">
        <v>87</v>
      </c>
      <c r="C421" s="265" t="s">
        <v>815</v>
      </c>
      <c r="D421" s="458" t="s">
        <v>1258</v>
      </c>
      <c r="E421" s="459" t="s">
        <v>817</v>
      </c>
      <c r="F421" s="460" t="s">
        <v>818</v>
      </c>
      <c r="G421" s="265">
        <v>2018</v>
      </c>
      <c r="H421" s="265" t="s">
        <v>819</v>
      </c>
    </row>
    <row r="422" spans="2:8" ht="15" customHeight="1">
      <c r="B422" s="465">
        <v>88</v>
      </c>
      <c r="C422" s="265" t="s">
        <v>411</v>
      </c>
      <c r="D422" s="458" t="s">
        <v>1259</v>
      </c>
      <c r="E422" s="459" t="s">
        <v>817</v>
      </c>
      <c r="F422" s="460" t="s">
        <v>818</v>
      </c>
      <c r="G422" s="265">
        <v>2018</v>
      </c>
      <c r="H422" s="265" t="s">
        <v>819</v>
      </c>
    </row>
    <row r="423" spans="2:8" ht="15" hidden="1" customHeight="1">
      <c r="B423" s="466">
        <v>413</v>
      </c>
      <c r="C423" s="461" t="s">
        <v>871</v>
      </c>
      <c r="D423" s="462" t="s">
        <v>1260</v>
      </c>
      <c r="E423" s="463" t="s">
        <v>817</v>
      </c>
      <c r="F423" s="464" t="s">
        <v>818</v>
      </c>
      <c r="G423" s="461">
        <v>2018</v>
      </c>
      <c r="H423" s="461" t="s">
        <v>819</v>
      </c>
    </row>
  </sheetData>
  <mergeCells count="5">
    <mergeCell ref="B2:G2"/>
    <mergeCell ref="B3:G3"/>
    <mergeCell ref="B4:G4"/>
    <mergeCell ref="B5:G5"/>
    <mergeCell ref="B6:G6"/>
  </mergeCells>
  <printOptions horizontalCentered="1"/>
  <pageMargins left="0.6" right="0.39370078740157483" top="0.98425196850393704" bottom="0.70866141732283472" header="0" footer="0"/>
  <pageSetup scale="95" orientation="landscape" r:id="rId1"/>
  <headerFooter alignWithMargins="0"/>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39997558519241921"/>
    <pageSetUpPr fitToPage="1"/>
  </sheetPr>
  <dimension ref="B1:Z32"/>
  <sheetViews>
    <sheetView showGridLines="0" showRowColHeaders="0" zoomScale="80" zoomScaleNormal="80" workbookViewId="0">
      <selection activeCell="B20" sqref="B20:W20"/>
    </sheetView>
  </sheetViews>
  <sheetFormatPr defaultColWidth="10.75" defaultRowHeight="16.5"/>
  <cols>
    <col min="1" max="1" width="4.375" style="3" customWidth="1"/>
    <col min="2" max="2" width="7.875" style="3" customWidth="1"/>
    <col min="3" max="3" width="8.875" style="3" customWidth="1"/>
    <col min="4" max="5" width="10.5" style="3" customWidth="1"/>
    <col min="6" max="6" width="9.125" style="3" customWidth="1"/>
    <col min="7" max="7" width="17.5" style="3" customWidth="1"/>
    <col min="8" max="8" width="16" style="3" customWidth="1"/>
    <col min="9" max="10" width="8.375" style="3" customWidth="1"/>
    <col min="11" max="11" width="11.125" style="3" customWidth="1"/>
    <col min="12" max="13" width="13.25" style="3" customWidth="1"/>
    <col min="14" max="14" width="15" style="3" customWidth="1"/>
    <col min="15" max="16" width="16.25" style="3" customWidth="1"/>
    <col min="17" max="19" width="13.625" style="3" customWidth="1"/>
    <col min="20" max="23" width="11.125" style="3" customWidth="1"/>
    <col min="24" max="24" width="12.125" style="59" customWidth="1"/>
    <col min="25" max="25" width="10.75" style="59" customWidth="1"/>
    <col min="26" max="26" width="13" style="59" customWidth="1"/>
    <col min="27" max="27" width="10.75" style="3" customWidth="1"/>
    <col min="28" max="28" width="13.25" style="3" customWidth="1"/>
    <col min="29" max="16384" width="10.75" style="3"/>
  </cols>
  <sheetData>
    <row r="1" spans="2:26" s="7" customFormat="1" ht="25.5" customHeight="1">
      <c r="B1" s="585" t="s">
        <v>0</v>
      </c>
      <c r="C1" s="585"/>
      <c r="D1" s="585"/>
      <c r="E1" s="585"/>
      <c r="F1" s="585"/>
      <c r="G1" s="585"/>
      <c r="H1" s="585"/>
      <c r="I1" s="585"/>
      <c r="J1" s="585"/>
      <c r="K1" s="585"/>
      <c r="L1" s="585"/>
      <c r="M1" s="585"/>
      <c r="N1" s="585"/>
      <c r="O1" s="585"/>
      <c r="P1" s="585"/>
      <c r="Q1" s="585"/>
      <c r="R1" s="585"/>
      <c r="S1" s="585"/>
      <c r="T1" s="585"/>
      <c r="U1" s="585"/>
      <c r="V1" s="585"/>
      <c r="W1" s="585"/>
      <c r="X1" s="58"/>
      <c r="Y1" s="58"/>
      <c r="Z1" s="58"/>
    </row>
    <row r="2" spans="2:26" s="7" customFormat="1" ht="15" customHeight="1">
      <c r="B2" s="585" t="s">
        <v>1</v>
      </c>
      <c r="C2" s="585"/>
      <c r="D2" s="585"/>
      <c r="E2" s="585"/>
      <c r="F2" s="585"/>
      <c r="G2" s="585"/>
      <c r="H2" s="585"/>
      <c r="I2" s="585"/>
      <c r="J2" s="585"/>
      <c r="K2" s="585"/>
      <c r="L2" s="585"/>
      <c r="M2" s="585"/>
      <c r="N2" s="585"/>
      <c r="O2" s="585"/>
      <c r="P2" s="585"/>
      <c r="Q2" s="585"/>
      <c r="R2" s="585"/>
      <c r="S2" s="585"/>
      <c r="T2" s="585"/>
      <c r="U2" s="585"/>
      <c r="V2" s="585"/>
      <c r="W2" s="585"/>
      <c r="X2" s="58"/>
      <c r="Y2" s="58"/>
      <c r="Z2" s="58"/>
    </row>
    <row r="3" spans="2:26" ht="16.5" customHeight="1">
      <c r="B3" s="627" t="s">
        <v>39</v>
      </c>
      <c r="C3" s="627"/>
      <c r="D3" s="627"/>
      <c r="E3" s="627"/>
      <c r="F3" s="627"/>
      <c r="G3" s="627"/>
      <c r="H3" s="627"/>
      <c r="I3" s="627"/>
      <c r="J3" s="627"/>
      <c r="K3" s="627"/>
      <c r="L3" s="627"/>
      <c r="M3" s="627"/>
      <c r="N3" s="627"/>
      <c r="O3" s="627"/>
      <c r="P3" s="627"/>
      <c r="Q3" s="627"/>
      <c r="R3" s="627"/>
      <c r="S3" s="627"/>
      <c r="T3" s="627"/>
      <c r="U3" s="627"/>
      <c r="V3" s="627"/>
      <c r="W3" s="627"/>
    </row>
    <row r="4" spans="2:26" ht="25.5" customHeight="1" thickBot="1">
      <c r="B4" s="628" t="s">
        <v>40</v>
      </c>
      <c r="C4" s="628"/>
      <c r="D4" s="628"/>
      <c r="E4" s="628"/>
      <c r="F4" s="628"/>
      <c r="G4" s="628"/>
      <c r="H4" s="628"/>
      <c r="I4" s="628"/>
      <c r="J4" s="628"/>
      <c r="K4" s="628"/>
      <c r="L4" s="628"/>
      <c r="M4" s="628"/>
      <c r="N4" s="628"/>
      <c r="O4" s="628"/>
      <c r="P4" s="628"/>
      <c r="Q4" s="628"/>
      <c r="R4" s="628"/>
      <c r="S4" s="628"/>
      <c r="T4" s="628"/>
      <c r="U4" s="628"/>
      <c r="V4" s="628"/>
      <c r="W4" s="628"/>
    </row>
    <row r="5" spans="2:26" ht="17.25" customHeight="1" thickBot="1">
      <c r="B5" s="634" t="str">
        <f>'1. General'!E12</f>
        <v>Especialización en Medicina Interna</v>
      </c>
      <c r="C5" s="635"/>
      <c r="D5" s="635"/>
      <c r="E5" s="635"/>
      <c r="F5" s="635"/>
      <c r="G5" s="635"/>
      <c r="H5" s="635"/>
      <c r="I5" s="635"/>
      <c r="J5" s="635"/>
      <c r="K5" s="635"/>
      <c r="L5" s="635"/>
      <c r="M5" s="635"/>
      <c r="N5" s="635"/>
      <c r="O5" s="635"/>
      <c r="P5" s="635"/>
      <c r="Q5" s="635"/>
      <c r="R5" s="635"/>
      <c r="S5" s="635"/>
      <c r="T5" s="635"/>
      <c r="U5" s="635"/>
      <c r="V5" s="635"/>
      <c r="W5" s="636"/>
    </row>
    <row r="6" spans="2:26" ht="17.25" customHeight="1" thickBot="1">
      <c r="B6" s="618" t="s">
        <v>41</v>
      </c>
      <c r="C6" s="618" t="s">
        <v>42</v>
      </c>
      <c r="D6" s="618" t="s">
        <v>43</v>
      </c>
      <c r="E6" s="620" t="s">
        <v>44</v>
      </c>
      <c r="F6" s="630" t="s">
        <v>45</v>
      </c>
      <c r="G6" s="631"/>
      <c r="H6" s="631"/>
      <c r="I6" s="631"/>
      <c r="J6" s="631"/>
      <c r="K6" s="632"/>
      <c r="L6" s="621" t="s">
        <v>46</v>
      </c>
      <c r="M6" s="618" t="s">
        <v>47</v>
      </c>
      <c r="N6" s="618" t="s">
        <v>48</v>
      </c>
      <c r="O6" s="618" t="s">
        <v>49</v>
      </c>
      <c r="P6" s="618" t="s">
        <v>50</v>
      </c>
      <c r="Q6" s="618" t="s">
        <v>51</v>
      </c>
      <c r="R6" s="618" t="s">
        <v>52</v>
      </c>
      <c r="S6" s="620" t="s">
        <v>53</v>
      </c>
      <c r="T6" s="620" t="s">
        <v>54</v>
      </c>
      <c r="U6" s="621"/>
      <c r="V6" s="620" t="s">
        <v>55</v>
      </c>
      <c r="W6" s="621"/>
    </row>
    <row r="7" spans="2:26" ht="17.25" thickBot="1">
      <c r="B7" s="619"/>
      <c r="C7" s="619"/>
      <c r="D7" s="619"/>
      <c r="E7" s="629"/>
      <c r="F7" s="618" t="s">
        <v>56</v>
      </c>
      <c r="G7" s="618" t="s">
        <v>57</v>
      </c>
      <c r="H7" s="618" t="s">
        <v>58</v>
      </c>
      <c r="I7" s="624" t="s">
        <v>59</v>
      </c>
      <c r="J7" s="625"/>
      <c r="K7" s="618" t="s">
        <v>60</v>
      </c>
      <c r="L7" s="633"/>
      <c r="M7" s="619"/>
      <c r="N7" s="619"/>
      <c r="O7" s="619"/>
      <c r="P7" s="619"/>
      <c r="Q7" s="619"/>
      <c r="R7" s="619"/>
      <c r="S7" s="629"/>
      <c r="T7" s="622"/>
      <c r="U7" s="623"/>
      <c r="V7" s="622"/>
      <c r="W7" s="623"/>
    </row>
    <row r="8" spans="2:26" ht="27" customHeight="1" thickBot="1">
      <c r="B8" s="619"/>
      <c r="C8" s="619"/>
      <c r="D8" s="619"/>
      <c r="E8" s="629"/>
      <c r="F8" s="619"/>
      <c r="G8" s="619"/>
      <c r="H8" s="619"/>
      <c r="I8" s="213" t="s">
        <v>61</v>
      </c>
      <c r="J8" s="213" t="s">
        <v>62</v>
      </c>
      <c r="K8" s="619"/>
      <c r="L8" s="633"/>
      <c r="M8" s="619"/>
      <c r="N8" s="619"/>
      <c r="O8" s="619"/>
      <c r="P8" s="619"/>
      <c r="Q8" s="619"/>
      <c r="R8" s="619"/>
      <c r="S8" s="629"/>
      <c r="T8" s="213" t="s">
        <v>63</v>
      </c>
      <c r="U8" s="213" t="s">
        <v>64</v>
      </c>
      <c r="V8" s="213" t="s">
        <v>63</v>
      </c>
      <c r="W8" s="213" t="s">
        <v>64</v>
      </c>
    </row>
    <row r="9" spans="2:26" s="10" customFormat="1" ht="25.5" customHeight="1" thickTop="1">
      <c r="B9" s="611">
        <v>2022</v>
      </c>
      <c r="C9" s="66" t="s">
        <v>65</v>
      </c>
      <c r="D9" s="233">
        <v>128</v>
      </c>
      <c r="E9" s="234">
        <v>6</v>
      </c>
      <c r="F9" s="217">
        <v>6</v>
      </c>
      <c r="G9" s="110">
        <v>0</v>
      </c>
      <c r="H9" s="110">
        <v>0</v>
      </c>
      <c r="I9" s="67">
        <v>14</v>
      </c>
      <c r="J9" s="67">
        <v>20</v>
      </c>
      <c r="K9" s="218">
        <v>34</v>
      </c>
      <c r="L9" s="326" t="s">
        <v>66</v>
      </c>
      <c r="M9" s="67">
        <v>6</v>
      </c>
      <c r="N9" s="330" t="s">
        <v>66</v>
      </c>
      <c r="O9" s="330" t="s">
        <v>66</v>
      </c>
      <c r="P9" s="330" t="s">
        <v>66</v>
      </c>
      <c r="Q9" s="329" t="s">
        <v>33</v>
      </c>
      <c r="R9" s="330" t="s">
        <v>33</v>
      </c>
      <c r="S9" s="335" t="s">
        <v>33</v>
      </c>
      <c r="T9" s="223">
        <v>0</v>
      </c>
      <c r="U9" s="110">
        <v>0</v>
      </c>
      <c r="V9" s="110">
        <v>0</v>
      </c>
      <c r="W9" s="228">
        <v>0</v>
      </c>
      <c r="X9" s="211"/>
      <c r="Y9" s="212"/>
      <c r="Z9" s="60"/>
    </row>
    <row r="10" spans="2:26" s="10" customFormat="1" ht="25.5" customHeight="1" thickBot="1">
      <c r="B10" s="612"/>
      <c r="C10" s="68" t="s">
        <v>67</v>
      </c>
      <c r="D10" s="235">
        <v>121</v>
      </c>
      <c r="E10" s="236">
        <v>8</v>
      </c>
      <c r="F10" s="219">
        <v>6</v>
      </c>
      <c r="G10" s="111">
        <v>0</v>
      </c>
      <c r="H10" s="111">
        <v>0</v>
      </c>
      <c r="I10" s="69">
        <v>16</v>
      </c>
      <c r="J10" s="69">
        <v>20</v>
      </c>
      <c r="K10" s="220">
        <v>36</v>
      </c>
      <c r="L10" s="327" t="s">
        <v>66</v>
      </c>
      <c r="M10" s="69">
        <v>5</v>
      </c>
      <c r="N10" s="332" t="s">
        <v>66</v>
      </c>
      <c r="O10" s="332" t="s">
        <v>66</v>
      </c>
      <c r="P10" s="332" t="s">
        <v>66</v>
      </c>
      <c r="Q10" s="331" t="s">
        <v>33</v>
      </c>
      <c r="R10" s="332" t="s">
        <v>33</v>
      </c>
      <c r="S10" s="336" t="s">
        <v>33</v>
      </c>
      <c r="T10" s="224">
        <v>0</v>
      </c>
      <c r="U10" s="111">
        <v>0</v>
      </c>
      <c r="V10" s="111">
        <v>0</v>
      </c>
      <c r="W10" s="229">
        <v>0</v>
      </c>
      <c r="X10" s="211"/>
      <c r="Y10" s="212"/>
      <c r="Z10" s="60"/>
    </row>
    <row r="11" spans="2:26" s="10" customFormat="1" ht="25.5" customHeight="1" thickTop="1">
      <c r="B11" s="615">
        <v>2021</v>
      </c>
      <c r="C11" s="70" t="s">
        <v>65</v>
      </c>
      <c r="D11" s="71">
        <v>191</v>
      </c>
      <c r="E11" s="214">
        <v>8</v>
      </c>
      <c r="F11" s="221">
        <v>6</v>
      </c>
      <c r="G11" s="112">
        <v>0</v>
      </c>
      <c r="H11" s="112">
        <v>0</v>
      </c>
      <c r="I11" s="71">
        <v>13</v>
      </c>
      <c r="J11" s="71">
        <v>21</v>
      </c>
      <c r="K11" s="222">
        <v>34</v>
      </c>
      <c r="L11" s="326" t="s">
        <v>66</v>
      </c>
      <c r="M11" s="71">
        <v>6</v>
      </c>
      <c r="N11" s="330" t="s">
        <v>66</v>
      </c>
      <c r="O11" s="330" t="s">
        <v>66</v>
      </c>
      <c r="P11" s="330" t="s">
        <v>66</v>
      </c>
      <c r="Q11" s="329" t="s">
        <v>33</v>
      </c>
      <c r="R11" s="330" t="s">
        <v>33</v>
      </c>
      <c r="S11" s="335" t="s">
        <v>33</v>
      </c>
      <c r="T11" s="225">
        <v>0</v>
      </c>
      <c r="U11" s="112">
        <v>0</v>
      </c>
      <c r="V11" s="112">
        <v>0</v>
      </c>
      <c r="W11" s="230">
        <v>0</v>
      </c>
      <c r="X11" s="211"/>
      <c r="Y11" s="212"/>
      <c r="Z11" s="60"/>
    </row>
    <row r="12" spans="2:26" s="10" customFormat="1" ht="25.5" customHeight="1" thickBot="1">
      <c r="B12" s="614"/>
      <c r="C12" s="266" t="s">
        <v>67</v>
      </c>
      <c r="D12" s="267">
        <v>176</v>
      </c>
      <c r="E12" s="268">
        <v>6</v>
      </c>
      <c r="F12" s="269">
        <v>6</v>
      </c>
      <c r="G12" s="270">
        <v>0</v>
      </c>
      <c r="H12" s="270">
        <v>0</v>
      </c>
      <c r="I12" s="267">
        <v>14</v>
      </c>
      <c r="J12" s="267">
        <v>20</v>
      </c>
      <c r="K12" s="271">
        <v>34</v>
      </c>
      <c r="L12" s="328" t="s">
        <v>66</v>
      </c>
      <c r="M12" s="267">
        <v>6</v>
      </c>
      <c r="N12" s="334" t="s">
        <v>66</v>
      </c>
      <c r="O12" s="334" t="s">
        <v>66</v>
      </c>
      <c r="P12" s="334" t="s">
        <v>66</v>
      </c>
      <c r="Q12" s="333" t="s">
        <v>33</v>
      </c>
      <c r="R12" s="334" t="s">
        <v>33</v>
      </c>
      <c r="S12" s="337" t="s">
        <v>33</v>
      </c>
      <c r="T12" s="272">
        <v>0</v>
      </c>
      <c r="U12" s="270">
        <v>0</v>
      </c>
      <c r="V12" s="270">
        <v>0</v>
      </c>
      <c r="W12" s="273">
        <v>0</v>
      </c>
      <c r="X12" s="211"/>
      <c r="Y12" s="212"/>
      <c r="Z12" s="60"/>
    </row>
    <row r="13" spans="2:26" s="10" customFormat="1" ht="25.5" customHeight="1" thickTop="1">
      <c r="B13" s="611">
        <v>2020</v>
      </c>
      <c r="C13" s="66" t="s">
        <v>65</v>
      </c>
      <c r="D13" s="233">
        <v>143</v>
      </c>
      <c r="E13" s="234">
        <v>6</v>
      </c>
      <c r="F13" s="217">
        <v>6</v>
      </c>
      <c r="G13" s="110">
        <v>0</v>
      </c>
      <c r="H13" s="110">
        <v>0</v>
      </c>
      <c r="I13" s="67">
        <v>12</v>
      </c>
      <c r="J13" s="67">
        <v>23</v>
      </c>
      <c r="K13" s="218">
        <v>35</v>
      </c>
      <c r="L13" s="326" t="s">
        <v>66</v>
      </c>
      <c r="M13" s="67">
        <v>0</v>
      </c>
      <c r="N13" s="330" t="s">
        <v>66</v>
      </c>
      <c r="O13" s="330" t="s">
        <v>66</v>
      </c>
      <c r="P13" s="330" t="s">
        <v>66</v>
      </c>
      <c r="Q13" s="329" t="s">
        <v>33</v>
      </c>
      <c r="R13" s="330" t="s">
        <v>33</v>
      </c>
      <c r="S13" s="335" t="s">
        <v>33</v>
      </c>
      <c r="T13" s="223">
        <v>0</v>
      </c>
      <c r="U13" s="110">
        <v>0</v>
      </c>
      <c r="V13" s="110">
        <v>0</v>
      </c>
      <c r="W13" s="228">
        <v>0</v>
      </c>
      <c r="X13" s="211"/>
      <c r="Y13" s="212"/>
      <c r="Z13" s="60"/>
    </row>
    <row r="14" spans="2:26" s="10" customFormat="1" ht="25.5" customHeight="1" thickBot="1">
      <c r="B14" s="612"/>
      <c r="C14" s="68" t="s">
        <v>67</v>
      </c>
      <c r="D14" s="235">
        <v>108</v>
      </c>
      <c r="E14" s="236">
        <v>8</v>
      </c>
      <c r="F14" s="219">
        <v>6</v>
      </c>
      <c r="G14" s="111">
        <v>0</v>
      </c>
      <c r="H14" s="111">
        <v>0</v>
      </c>
      <c r="I14" s="69">
        <v>13</v>
      </c>
      <c r="J14" s="69">
        <v>22</v>
      </c>
      <c r="K14" s="220">
        <v>35</v>
      </c>
      <c r="L14" s="327" t="s">
        <v>66</v>
      </c>
      <c r="M14" s="69">
        <v>12</v>
      </c>
      <c r="N14" s="332" t="s">
        <v>66</v>
      </c>
      <c r="O14" s="332" t="s">
        <v>66</v>
      </c>
      <c r="P14" s="332" t="s">
        <v>66</v>
      </c>
      <c r="Q14" s="331" t="s">
        <v>33</v>
      </c>
      <c r="R14" s="332" t="s">
        <v>33</v>
      </c>
      <c r="S14" s="336" t="s">
        <v>33</v>
      </c>
      <c r="T14" s="224">
        <v>0</v>
      </c>
      <c r="U14" s="111">
        <v>0</v>
      </c>
      <c r="V14" s="111">
        <v>0</v>
      </c>
      <c r="W14" s="229">
        <v>0</v>
      </c>
      <c r="X14" s="211"/>
      <c r="Y14" s="212"/>
      <c r="Z14" s="60"/>
    </row>
    <row r="15" spans="2:26" s="10" customFormat="1" ht="25.5" customHeight="1" thickTop="1">
      <c r="B15" s="613">
        <v>2019</v>
      </c>
      <c r="C15" s="70" t="s">
        <v>65</v>
      </c>
      <c r="D15" s="237">
        <v>66</v>
      </c>
      <c r="E15" s="238">
        <v>6</v>
      </c>
      <c r="F15" s="221">
        <v>6</v>
      </c>
      <c r="G15" s="112">
        <v>0</v>
      </c>
      <c r="H15" s="112">
        <v>0</v>
      </c>
      <c r="I15" s="71">
        <v>14</v>
      </c>
      <c r="J15" s="71">
        <v>21</v>
      </c>
      <c r="K15" s="222">
        <v>35</v>
      </c>
      <c r="L15" s="326" t="s">
        <v>66</v>
      </c>
      <c r="M15" s="71">
        <v>7</v>
      </c>
      <c r="N15" s="330" t="s">
        <v>66</v>
      </c>
      <c r="O15" s="330" t="s">
        <v>66</v>
      </c>
      <c r="P15" s="330" t="s">
        <v>66</v>
      </c>
      <c r="Q15" s="329" t="s">
        <v>33</v>
      </c>
      <c r="R15" s="330" t="s">
        <v>33</v>
      </c>
      <c r="S15" s="335" t="s">
        <v>33</v>
      </c>
      <c r="T15" s="225">
        <v>0</v>
      </c>
      <c r="U15" s="112">
        <v>1</v>
      </c>
      <c r="V15" s="112">
        <v>0</v>
      </c>
      <c r="W15" s="230">
        <v>0</v>
      </c>
      <c r="X15" s="211"/>
      <c r="Y15" s="212"/>
      <c r="Z15" s="60"/>
    </row>
    <row r="16" spans="2:26" s="10" customFormat="1" ht="25.5" customHeight="1" thickBot="1">
      <c r="B16" s="614"/>
      <c r="C16" s="266" t="s">
        <v>67</v>
      </c>
      <c r="D16" s="231">
        <v>82</v>
      </c>
      <c r="E16" s="232">
        <v>7</v>
      </c>
      <c r="F16" s="215">
        <v>4</v>
      </c>
      <c r="G16" s="109">
        <v>0</v>
      </c>
      <c r="H16" s="109">
        <v>0</v>
      </c>
      <c r="I16" s="65">
        <v>14</v>
      </c>
      <c r="J16" s="65">
        <v>22</v>
      </c>
      <c r="K16" s="216">
        <v>36</v>
      </c>
      <c r="L16" s="327" t="s">
        <v>66</v>
      </c>
      <c r="M16" s="65">
        <v>5</v>
      </c>
      <c r="N16" s="332" t="s">
        <v>66</v>
      </c>
      <c r="O16" s="332" t="s">
        <v>66</v>
      </c>
      <c r="P16" s="332" t="s">
        <v>66</v>
      </c>
      <c r="Q16" s="331" t="s">
        <v>33</v>
      </c>
      <c r="R16" s="332" t="s">
        <v>33</v>
      </c>
      <c r="S16" s="336" t="s">
        <v>33</v>
      </c>
      <c r="T16" s="226">
        <v>0</v>
      </c>
      <c r="U16" s="109">
        <v>2</v>
      </c>
      <c r="V16" s="109">
        <v>0</v>
      </c>
      <c r="W16" s="227">
        <v>0</v>
      </c>
      <c r="X16" s="211"/>
      <c r="Y16" s="212"/>
      <c r="Z16" s="60">
        <v>1</v>
      </c>
    </row>
    <row r="17" spans="2:26" s="10" customFormat="1" ht="25.5" customHeight="1" thickTop="1">
      <c r="B17" s="611">
        <v>2018</v>
      </c>
      <c r="C17" s="66" t="s">
        <v>65</v>
      </c>
      <c r="D17" s="233">
        <v>117</v>
      </c>
      <c r="E17" s="234">
        <v>7</v>
      </c>
      <c r="F17" s="217">
        <v>6</v>
      </c>
      <c r="G17" s="110">
        <v>0</v>
      </c>
      <c r="H17" s="110">
        <v>0</v>
      </c>
      <c r="I17" s="67">
        <v>16</v>
      </c>
      <c r="J17" s="67">
        <v>20</v>
      </c>
      <c r="K17" s="218">
        <v>36</v>
      </c>
      <c r="L17" s="326" t="s">
        <v>66</v>
      </c>
      <c r="M17" s="67">
        <v>6</v>
      </c>
      <c r="N17" s="330" t="s">
        <v>66</v>
      </c>
      <c r="O17" s="330" t="s">
        <v>66</v>
      </c>
      <c r="P17" s="330" t="s">
        <v>66</v>
      </c>
      <c r="Q17" s="329" t="s">
        <v>33</v>
      </c>
      <c r="R17" s="330" t="s">
        <v>33</v>
      </c>
      <c r="S17" s="335" t="s">
        <v>33</v>
      </c>
      <c r="T17" s="223">
        <v>0</v>
      </c>
      <c r="U17" s="110">
        <v>0</v>
      </c>
      <c r="V17" s="110">
        <v>0</v>
      </c>
      <c r="W17" s="228">
        <v>0</v>
      </c>
      <c r="X17" s="211"/>
      <c r="Y17" s="212"/>
      <c r="Z17" s="60"/>
    </row>
    <row r="18" spans="2:26" s="10" customFormat="1" ht="25.5" customHeight="1" thickBot="1">
      <c r="B18" s="612"/>
      <c r="C18" s="68" t="s">
        <v>67</v>
      </c>
      <c r="D18" s="235">
        <v>127</v>
      </c>
      <c r="E18" s="236">
        <v>6</v>
      </c>
      <c r="F18" s="219">
        <v>6</v>
      </c>
      <c r="G18" s="111">
        <v>0</v>
      </c>
      <c r="H18" s="111">
        <v>0</v>
      </c>
      <c r="I18" s="69">
        <v>17</v>
      </c>
      <c r="J18" s="69">
        <v>19</v>
      </c>
      <c r="K18" s="220">
        <v>36</v>
      </c>
      <c r="L18" s="327" t="s">
        <v>66</v>
      </c>
      <c r="M18" s="69">
        <v>6</v>
      </c>
      <c r="N18" s="332" t="s">
        <v>66</v>
      </c>
      <c r="O18" s="332" t="s">
        <v>66</v>
      </c>
      <c r="P18" s="332" t="s">
        <v>66</v>
      </c>
      <c r="Q18" s="331" t="s">
        <v>33</v>
      </c>
      <c r="R18" s="332" t="s">
        <v>33</v>
      </c>
      <c r="S18" s="336" t="s">
        <v>33</v>
      </c>
      <c r="T18" s="224">
        <v>0</v>
      </c>
      <c r="U18" s="111">
        <v>0</v>
      </c>
      <c r="V18" s="111">
        <v>0</v>
      </c>
      <c r="W18" s="229">
        <v>0</v>
      </c>
      <c r="X18" s="211"/>
      <c r="Y18" s="212"/>
      <c r="Z18" s="60"/>
    </row>
    <row r="19" spans="2:26" s="10" customFormat="1" thickTop="1" thickBot="1">
      <c r="B19" s="609" t="s">
        <v>68</v>
      </c>
      <c r="C19" s="610"/>
      <c r="D19" s="43">
        <f t="shared" ref="D19:K19" si="0">AVERAGE(D9:D16)</f>
        <v>126.875</v>
      </c>
      <c r="E19" s="43">
        <f t="shared" si="0"/>
        <v>6.875</v>
      </c>
      <c r="F19" s="43">
        <f t="shared" si="0"/>
        <v>5.75</v>
      </c>
      <c r="G19" s="43">
        <f>AVERAGE(G9:G18)</f>
        <v>0</v>
      </c>
      <c r="H19" s="43">
        <f>AVERAGE(H9:H18)</f>
        <v>0</v>
      </c>
      <c r="I19" s="43">
        <f t="shared" si="0"/>
        <v>13.75</v>
      </c>
      <c r="J19" s="43">
        <f t="shared" si="0"/>
        <v>21.125</v>
      </c>
      <c r="K19" s="43">
        <f t="shared" si="0"/>
        <v>34.875</v>
      </c>
      <c r="L19" s="43" t="s">
        <v>66</v>
      </c>
      <c r="M19" s="43">
        <f>AVERAGE(M9:M16)</f>
        <v>5.875</v>
      </c>
      <c r="N19" s="43" t="s">
        <v>66</v>
      </c>
      <c r="O19" s="43" t="s">
        <v>66</v>
      </c>
      <c r="P19" s="43" t="s">
        <v>66</v>
      </c>
      <c r="Q19" s="43" t="s">
        <v>66</v>
      </c>
      <c r="R19" s="43" t="s">
        <v>66</v>
      </c>
      <c r="S19" s="43" t="s">
        <v>66</v>
      </c>
      <c r="T19" s="43">
        <f>AVERAGE(T9:T16)</f>
        <v>0</v>
      </c>
      <c r="U19" s="43">
        <f>AVERAGE(U9:U18)</f>
        <v>0.3</v>
      </c>
      <c r="V19" s="43">
        <f>AVERAGE(V9:V18)</f>
        <v>0</v>
      </c>
      <c r="W19" s="43">
        <f>AVERAGE(W9:W18)</f>
        <v>0</v>
      </c>
      <c r="X19" s="60"/>
      <c r="Y19" s="212"/>
      <c r="Z19" s="60"/>
    </row>
    <row r="20" spans="2:26" s="39" customFormat="1" ht="24" customHeight="1">
      <c r="B20" s="616" t="s">
        <v>69</v>
      </c>
      <c r="C20" s="616"/>
      <c r="D20" s="616"/>
      <c r="E20" s="616"/>
      <c r="F20" s="616"/>
      <c r="G20" s="616"/>
      <c r="H20" s="616"/>
      <c r="I20" s="616"/>
      <c r="J20" s="616"/>
      <c r="K20" s="616"/>
      <c r="L20" s="616"/>
      <c r="M20" s="616"/>
      <c r="N20" s="616"/>
      <c r="O20" s="616"/>
      <c r="P20" s="616"/>
      <c r="Q20" s="616"/>
      <c r="R20" s="616"/>
      <c r="S20" s="616"/>
      <c r="T20" s="616"/>
      <c r="U20" s="616"/>
      <c r="V20" s="616"/>
      <c r="W20" s="616"/>
      <c r="X20" s="61"/>
      <c r="Y20" s="61"/>
      <c r="Z20" s="61"/>
    </row>
    <row r="21" spans="2:26" s="39" customFormat="1" ht="24" customHeight="1">
      <c r="B21" s="626" t="s">
        <v>70</v>
      </c>
      <c r="C21" s="626"/>
      <c r="D21" s="626"/>
      <c r="E21" s="626"/>
      <c r="F21" s="626"/>
      <c r="G21" s="626"/>
      <c r="H21" s="626"/>
      <c r="I21" s="626"/>
      <c r="J21" s="626"/>
      <c r="K21" s="626"/>
      <c r="L21" s="626"/>
      <c r="M21" s="626"/>
      <c r="N21" s="626"/>
      <c r="O21" s="626"/>
      <c r="P21" s="626"/>
      <c r="Q21" s="626"/>
      <c r="R21" s="626"/>
      <c r="S21" s="626"/>
      <c r="T21" s="626"/>
      <c r="U21" s="626"/>
      <c r="V21" s="626"/>
      <c r="W21" s="626"/>
      <c r="X21" s="61"/>
      <c r="Y21" s="61"/>
      <c r="Z21" s="61"/>
    </row>
    <row r="22" spans="2:26" s="40" customFormat="1">
      <c r="B22" s="617" t="s">
        <v>71</v>
      </c>
      <c r="C22" s="617"/>
      <c r="D22" s="617"/>
      <c r="E22" s="617"/>
      <c r="F22" s="617"/>
      <c r="G22" s="617"/>
      <c r="H22" s="617"/>
      <c r="I22" s="617"/>
      <c r="J22" s="617"/>
      <c r="K22" s="617"/>
      <c r="L22" s="617"/>
      <c r="M22" s="617"/>
      <c r="N22" s="617"/>
      <c r="O22" s="617"/>
      <c r="P22" s="617"/>
      <c r="Q22" s="617"/>
      <c r="R22" s="617"/>
      <c r="S22" s="617"/>
      <c r="T22" s="617"/>
      <c r="U22" s="617"/>
      <c r="V22" s="617"/>
      <c r="W22" s="617"/>
      <c r="X22" s="59"/>
      <c r="Y22" s="59"/>
      <c r="Z22" s="59"/>
    </row>
    <row r="23" spans="2:26" s="4" customFormat="1" ht="12.75" customHeight="1">
      <c r="B23" s="199"/>
      <c r="C23" s="607"/>
      <c r="D23" s="608"/>
      <c r="E23" s="608"/>
      <c r="F23" s="608"/>
      <c r="G23" s="608"/>
      <c r="H23" s="608"/>
      <c r="I23" s="608"/>
      <c r="J23" s="608"/>
      <c r="K23" s="608"/>
      <c r="L23" s="608"/>
      <c r="M23" s="608"/>
      <c r="N23" s="608"/>
      <c r="O23" s="608"/>
      <c r="P23" s="608"/>
      <c r="Q23" s="608"/>
      <c r="R23" s="608"/>
      <c r="S23" s="608"/>
      <c r="T23" s="608"/>
      <c r="U23" s="608"/>
      <c r="V23" s="608"/>
      <c r="W23" s="608"/>
      <c r="X23" s="62"/>
      <c r="Y23" s="62"/>
      <c r="Z23" s="62"/>
    </row>
    <row r="24" spans="2:26" s="40" customFormat="1">
      <c r="B24" s="319"/>
      <c r="C24" s="324" t="s">
        <v>72</v>
      </c>
      <c r="D24" s="605" t="s">
        <v>73</v>
      </c>
      <c r="E24" s="605"/>
      <c r="F24" s="605"/>
      <c r="G24" s="605"/>
      <c r="H24" s="605"/>
      <c r="I24" s="605"/>
      <c r="J24" s="605"/>
      <c r="K24" s="605"/>
      <c r="L24" s="605"/>
      <c r="M24" s="605"/>
      <c r="N24" s="605"/>
      <c r="O24" s="605"/>
      <c r="P24" s="605"/>
      <c r="Q24" s="319"/>
      <c r="R24" s="319"/>
      <c r="S24" s="319"/>
      <c r="T24" s="319"/>
      <c r="U24" s="319"/>
      <c r="V24" s="319"/>
      <c r="W24" s="319"/>
      <c r="X24" s="59"/>
      <c r="Y24" s="59"/>
      <c r="Z24" s="59"/>
    </row>
    <row r="25" spans="2:26" s="40" customFormat="1" ht="24" customHeight="1">
      <c r="B25" s="319"/>
      <c r="C25" s="324" t="s">
        <v>74</v>
      </c>
      <c r="D25" s="605" t="s">
        <v>75</v>
      </c>
      <c r="E25" s="605"/>
      <c r="F25" s="605"/>
      <c r="G25" s="605"/>
      <c r="H25" s="605"/>
      <c r="I25" s="605"/>
      <c r="J25" s="605"/>
      <c r="K25" s="605"/>
      <c r="L25" s="605"/>
      <c r="M25" s="605"/>
      <c r="N25" s="605"/>
      <c r="O25" s="605"/>
      <c r="P25" s="605"/>
      <c r="Q25" s="319"/>
      <c r="R25" s="319"/>
      <c r="S25" s="319"/>
      <c r="T25" s="319"/>
      <c r="U25" s="319"/>
      <c r="V25" s="319"/>
      <c r="W25" s="319"/>
      <c r="X25" s="59"/>
      <c r="Y25" s="59"/>
      <c r="Z25" s="59"/>
    </row>
    <row r="26" spans="2:26" ht="39.6" customHeight="1">
      <c r="C26" s="324" t="s">
        <v>76</v>
      </c>
      <c r="D26" s="605" t="s">
        <v>77</v>
      </c>
      <c r="E26" s="605"/>
      <c r="F26" s="605"/>
      <c r="G26" s="605"/>
      <c r="H26" s="605"/>
      <c r="I26" s="605"/>
      <c r="J26" s="605"/>
      <c r="K26" s="605"/>
      <c r="L26" s="605"/>
      <c r="M26" s="605"/>
      <c r="N26" s="605"/>
      <c r="O26" s="605"/>
      <c r="P26" s="605"/>
      <c r="Q26" s="604"/>
      <c r="R26" s="604"/>
    </row>
    <row r="27" spans="2:26">
      <c r="C27" s="324" t="s">
        <v>78</v>
      </c>
      <c r="D27" s="605" t="s">
        <v>79</v>
      </c>
      <c r="E27" s="605"/>
      <c r="F27" s="605"/>
      <c r="G27" s="605"/>
      <c r="H27" s="605"/>
      <c r="I27" s="605"/>
      <c r="J27" s="605"/>
      <c r="K27" s="605"/>
      <c r="L27" s="605"/>
      <c r="M27" s="605"/>
      <c r="N27" s="605"/>
      <c r="O27" s="605"/>
      <c r="P27" s="605"/>
      <c r="Q27" s="604"/>
      <c r="R27" s="604"/>
    </row>
    <row r="28" spans="2:26">
      <c r="C28" s="324" t="s">
        <v>80</v>
      </c>
      <c r="D28" s="605" t="s">
        <v>81</v>
      </c>
      <c r="E28" s="605"/>
      <c r="F28" s="605"/>
      <c r="G28" s="605"/>
      <c r="H28" s="605"/>
      <c r="I28" s="605"/>
      <c r="J28" s="605"/>
      <c r="K28" s="605"/>
      <c r="L28" s="605"/>
      <c r="M28" s="605"/>
      <c r="N28" s="605"/>
      <c r="O28" s="605"/>
      <c r="P28" s="605"/>
      <c r="Q28" s="604"/>
      <c r="R28" s="604"/>
    </row>
    <row r="29" spans="2:26">
      <c r="D29" s="604"/>
      <c r="E29" s="604"/>
      <c r="F29" s="604"/>
      <c r="G29" s="604"/>
      <c r="H29" s="604"/>
      <c r="I29" s="604"/>
      <c r="J29" s="604"/>
      <c r="K29" s="604"/>
      <c r="L29" s="604"/>
      <c r="M29" s="604"/>
      <c r="N29" s="604"/>
      <c r="O29" s="604"/>
      <c r="P29" s="604"/>
      <c r="Q29" s="604"/>
      <c r="R29" s="604"/>
    </row>
    <row r="30" spans="2:26">
      <c r="B30" s="606" t="s">
        <v>82</v>
      </c>
      <c r="C30" s="606"/>
      <c r="D30" s="606"/>
      <c r="E30" s="606"/>
      <c r="F30" s="606"/>
      <c r="G30" s="606"/>
      <c r="H30" s="606"/>
      <c r="I30" s="606"/>
      <c r="J30" s="606"/>
      <c r="K30" s="606"/>
      <c r="L30" s="606"/>
      <c r="M30" s="606"/>
      <c r="N30" s="606"/>
      <c r="O30" s="606"/>
      <c r="P30" s="606"/>
      <c r="Q30" s="606"/>
      <c r="R30" s="606"/>
      <c r="S30" s="606"/>
      <c r="T30" s="606"/>
      <c r="U30" s="606"/>
      <c r="V30" s="606"/>
      <c r="W30" s="606"/>
    </row>
    <row r="31" spans="2:26">
      <c r="D31" s="604"/>
      <c r="E31" s="604"/>
      <c r="F31" s="604"/>
      <c r="G31" s="604"/>
      <c r="H31" s="604"/>
      <c r="I31" s="604"/>
      <c r="J31" s="604"/>
      <c r="K31" s="604"/>
      <c r="L31" s="604"/>
      <c r="M31" s="604"/>
      <c r="N31" s="604"/>
      <c r="O31" s="604"/>
      <c r="P31" s="604"/>
      <c r="Q31" s="604"/>
      <c r="R31" s="604"/>
    </row>
    <row r="32" spans="2:26">
      <c r="D32" s="604"/>
      <c r="E32" s="604"/>
      <c r="F32" s="604"/>
      <c r="G32" s="604"/>
      <c r="H32" s="604"/>
      <c r="I32" s="604"/>
      <c r="J32" s="604"/>
      <c r="K32" s="604"/>
      <c r="L32" s="604"/>
      <c r="M32" s="604"/>
      <c r="N32" s="604"/>
      <c r="O32" s="604"/>
      <c r="P32" s="604"/>
      <c r="Q32" s="604"/>
      <c r="R32" s="604"/>
    </row>
  </sheetData>
  <mergeCells count="50">
    <mergeCell ref="B1:W1"/>
    <mergeCell ref="B2:W2"/>
    <mergeCell ref="B3:W3"/>
    <mergeCell ref="B4:W4"/>
    <mergeCell ref="E6:E8"/>
    <mergeCell ref="F6:K6"/>
    <mergeCell ref="L6:L8"/>
    <mergeCell ref="M6:M8"/>
    <mergeCell ref="N6:N8"/>
    <mergeCell ref="R6:R8"/>
    <mergeCell ref="T6:U7"/>
    <mergeCell ref="O6:O8"/>
    <mergeCell ref="S6:S8"/>
    <mergeCell ref="P6:P8"/>
    <mergeCell ref="B5:W5"/>
    <mergeCell ref="B6:B8"/>
    <mergeCell ref="B11:B12"/>
    <mergeCell ref="B20:W20"/>
    <mergeCell ref="B22:W22"/>
    <mergeCell ref="B9:B10"/>
    <mergeCell ref="C6:C8"/>
    <mergeCell ref="D6:D8"/>
    <mergeCell ref="V6:W7"/>
    <mergeCell ref="F7:F8"/>
    <mergeCell ref="K7:K8"/>
    <mergeCell ref="Q6:Q8"/>
    <mergeCell ref="H7:H8"/>
    <mergeCell ref="G7:G8"/>
    <mergeCell ref="I7:J7"/>
    <mergeCell ref="B21:W21"/>
    <mergeCell ref="C23:W23"/>
    <mergeCell ref="B19:C19"/>
    <mergeCell ref="B17:B18"/>
    <mergeCell ref="B15:B16"/>
    <mergeCell ref="B13:B14"/>
    <mergeCell ref="D24:P24"/>
    <mergeCell ref="D25:P25"/>
    <mergeCell ref="D26:P26"/>
    <mergeCell ref="Q26:R26"/>
    <mergeCell ref="D27:P27"/>
    <mergeCell ref="Q27:R27"/>
    <mergeCell ref="D31:P31"/>
    <mergeCell ref="Q31:R31"/>
    <mergeCell ref="D32:P32"/>
    <mergeCell ref="Q32:R32"/>
    <mergeCell ref="D28:P28"/>
    <mergeCell ref="Q28:R28"/>
    <mergeCell ref="D29:P29"/>
    <mergeCell ref="Q29:R29"/>
    <mergeCell ref="B30:W30"/>
  </mergeCells>
  <conditionalFormatting sqref="B9:W18">
    <cfRule type="containsBlanks" dxfId="26" priority="5">
      <formula>LEN(TRIM(B9))=0</formula>
    </cfRule>
  </conditionalFormatting>
  <conditionalFormatting sqref="C9:C16">
    <cfRule type="containsBlanks" dxfId="25" priority="1">
      <formula>LEN(TRIM(C9))=0</formula>
    </cfRule>
  </conditionalFormatting>
  <pageMargins left="0.75" right="0.4" top="1" bottom="0.72" header="0" footer="0"/>
  <pageSetup scale="81" orientation="landscape"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8B99A-6620-45FB-9EC1-42A15DF01D59}">
  <sheetPr>
    <tabColor theme="6" tint="0.39997558519241921"/>
  </sheetPr>
  <dimension ref="B2:W24"/>
  <sheetViews>
    <sheetView showGridLines="0" showRowColHeaders="0" topLeftCell="A2" zoomScale="80" zoomScaleNormal="80" workbookViewId="0">
      <selection activeCell="E23" sqref="E23"/>
    </sheetView>
  </sheetViews>
  <sheetFormatPr defaultColWidth="11" defaultRowHeight="16.5"/>
  <cols>
    <col min="1" max="1" width="5.375" style="240" customWidth="1"/>
    <col min="2" max="3" width="11" style="240"/>
    <col min="4" max="5" width="23.375" style="240" customWidth="1"/>
    <col min="6" max="9" width="13.25" style="240" customWidth="1"/>
    <col min="10" max="10" width="16.75" style="240" customWidth="1"/>
    <col min="11" max="12" width="11" style="240"/>
    <col min="13" max="13" width="9.625" style="240" customWidth="1"/>
    <col min="14" max="16384" width="11" style="240"/>
  </cols>
  <sheetData>
    <row r="2" spans="2:16" s="244" customFormat="1" ht="20.25" customHeight="1">
      <c r="B2" s="644" t="s">
        <v>0</v>
      </c>
      <c r="C2" s="644"/>
      <c r="D2" s="644"/>
      <c r="E2" s="644"/>
      <c r="F2" s="644"/>
      <c r="G2" s="644"/>
      <c r="H2" s="644"/>
      <c r="I2" s="644"/>
      <c r="J2" s="644"/>
      <c r="K2" s="644"/>
      <c r="L2" s="274"/>
      <c r="M2" s="274"/>
      <c r="N2" s="274"/>
      <c r="O2" s="274"/>
      <c r="P2" s="274"/>
    </row>
    <row r="3" spans="2:16" s="244" customFormat="1" ht="16.5" customHeight="1">
      <c r="B3" s="644" t="s">
        <v>1</v>
      </c>
      <c r="C3" s="644"/>
      <c r="D3" s="644"/>
      <c r="E3" s="644"/>
      <c r="F3" s="644"/>
      <c r="G3" s="644"/>
      <c r="H3" s="644"/>
      <c r="I3" s="644"/>
      <c r="J3" s="644"/>
      <c r="K3" s="644"/>
      <c r="L3" s="28"/>
      <c r="M3" s="245"/>
      <c r="N3" s="245"/>
      <c r="O3" s="245"/>
      <c r="P3" s="245"/>
    </row>
    <row r="4" spans="2:16" s="383" customFormat="1" ht="16.5" customHeight="1">
      <c r="B4" s="644" t="s">
        <v>83</v>
      </c>
      <c r="C4" s="644"/>
      <c r="D4" s="644"/>
      <c r="E4" s="644"/>
      <c r="F4" s="644"/>
      <c r="G4" s="644"/>
      <c r="H4" s="644"/>
      <c r="I4" s="644"/>
      <c r="J4" s="644"/>
      <c r="K4" s="644"/>
      <c r="L4" s="245"/>
    </row>
    <row r="5" spans="2:16" s="383" customFormat="1" ht="16.5" customHeight="1" thickBot="1">
      <c r="B5" s="338"/>
      <c r="C5" s="338"/>
      <c r="D5" s="338"/>
      <c r="E5" s="338"/>
      <c r="F5" s="338"/>
      <c r="G5" s="338"/>
      <c r="H5" s="338"/>
      <c r="I5" s="338"/>
      <c r="J5" s="338"/>
      <c r="K5" s="338"/>
      <c r="L5" s="245"/>
    </row>
    <row r="6" spans="2:16" s="383" customFormat="1" ht="16.5" customHeight="1" thickBot="1">
      <c r="B6" s="645" t="str">
        <f>'1. General'!E12</f>
        <v>Especialización en Medicina Interna</v>
      </c>
      <c r="C6" s="646"/>
      <c r="D6" s="646"/>
      <c r="E6" s="646"/>
      <c r="F6" s="646"/>
      <c r="G6" s="646"/>
      <c r="H6" s="646"/>
      <c r="I6" s="646"/>
      <c r="J6" s="646"/>
      <c r="K6" s="647"/>
    </row>
    <row r="7" spans="2:16" s="383" customFormat="1" ht="42" customHeight="1" thickBot="1">
      <c r="B7" s="618" t="s">
        <v>41</v>
      </c>
      <c r="C7" s="637" t="s">
        <v>42</v>
      </c>
      <c r="D7" s="637" t="s">
        <v>84</v>
      </c>
      <c r="E7" s="637" t="s">
        <v>85</v>
      </c>
      <c r="F7" s="649" t="s">
        <v>86</v>
      </c>
      <c r="G7" s="650"/>
      <c r="H7" s="650"/>
      <c r="I7" s="651"/>
      <c r="J7" s="637" t="s">
        <v>87</v>
      </c>
      <c r="K7" s="637" t="s">
        <v>60</v>
      </c>
      <c r="L7" s="338"/>
    </row>
    <row r="8" spans="2:16" s="383" customFormat="1" ht="60" customHeight="1" thickBot="1">
      <c r="B8" s="648"/>
      <c r="C8" s="638"/>
      <c r="D8" s="638"/>
      <c r="E8" s="638"/>
      <c r="F8" s="384" t="s">
        <v>88</v>
      </c>
      <c r="G8" s="385" t="s">
        <v>89</v>
      </c>
      <c r="H8" s="385" t="s">
        <v>90</v>
      </c>
      <c r="I8" s="385" t="s">
        <v>91</v>
      </c>
      <c r="J8" s="638"/>
      <c r="K8" s="638"/>
      <c r="L8" s="338"/>
    </row>
    <row r="9" spans="2:16" s="383" customFormat="1" thickTop="1">
      <c r="B9" s="643">
        <v>2022</v>
      </c>
      <c r="C9" s="386" t="s">
        <v>65</v>
      </c>
      <c r="D9" s="387">
        <v>21</v>
      </c>
      <c r="E9" s="387">
        <v>6</v>
      </c>
      <c r="F9" s="400"/>
      <c r="G9" s="400"/>
      <c r="H9" s="400">
        <v>22</v>
      </c>
      <c r="I9" s="400">
        <v>1</v>
      </c>
      <c r="J9" s="387">
        <v>6</v>
      </c>
      <c r="K9" s="388">
        <f>SUM(D9:J9)</f>
        <v>56</v>
      </c>
      <c r="L9" s="338"/>
    </row>
    <row r="10" spans="2:16" s="383" customFormat="1" ht="22.9" customHeight="1" thickBot="1">
      <c r="B10" s="642"/>
      <c r="C10" s="389" t="s">
        <v>67</v>
      </c>
      <c r="D10" s="390">
        <v>21</v>
      </c>
      <c r="E10" s="390">
        <v>6</v>
      </c>
      <c r="F10" s="401"/>
      <c r="G10" s="401"/>
      <c r="H10" s="401">
        <v>22</v>
      </c>
      <c r="I10" s="401">
        <v>1</v>
      </c>
      <c r="J10" s="390">
        <v>6</v>
      </c>
      <c r="K10" s="391">
        <f>SUM(D10:J10)</f>
        <v>56</v>
      </c>
      <c r="L10" s="338"/>
    </row>
    <row r="11" spans="2:16" s="396" customFormat="1" ht="22.15" customHeight="1" thickTop="1">
      <c r="B11" s="639">
        <v>2021</v>
      </c>
      <c r="C11" s="392" t="s">
        <v>65</v>
      </c>
      <c r="D11" s="393">
        <v>21</v>
      </c>
      <c r="E11" s="393">
        <v>6</v>
      </c>
      <c r="F11" s="393"/>
      <c r="G11" s="393"/>
      <c r="H11" s="393">
        <v>22</v>
      </c>
      <c r="I11" s="393">
        <v>1</v>
      </c>
      <c r="J11" s="393">
        <v>6</v>
      </c>
      <c r="K11" s="394">
        <f>SUM(D11:J11)</f>
        <v>56</v>
      </c>
      <c r="L11" s="395"/>
    </row>
    <row r="12" spans="2:16" s="396" customFormat="1" ht="22.5" customHeight="1" thickBot="1">
      <c r="B12" s="640"/>
      <c r="C12" s="397" t="s">
        <v>67</v>
      </c>
      <c r="D12" s="398">
        <v>21</v>
      </c>
      <c r="E12" s="398">
        <v>6</v>
      </c>
      <c r="F12" s="398"/>
      <c r="G12" s="398"/>
      <c r="H12" s="398">
        <v>22</v>
      </c>
      <c r="I12" s="398">
        <v>1</v>
      </c>
      <c r="J12" s="398">
        <v>6</v>
      </c>
      <c r="K12" s="399">
        <v>56</v>
      </c>
      <c r="L12" s="395"/>
    </row>
    <row r="13" spans="2:16" s="396" customFormat="1" ht="22.5" customHeight="1" thickTop="1">
      <c r="B13" s="641">
        <v>2020</v>
      </c>
      <c r="C13" s="386" t="s">
        <v>65</v>
      </c>
      <c r="D13" s="387">
        <v>21</v>
      </c>
      <c r="E13" s="387">
        <v>6</v>
      </c>
      <c r="F13" s="400"/>
      <c r="G13" s="400"/>
      <c r="H13" s="400">
        <v>22</v>
      </c>
      <c r="I13" s="400">
        <v>1</v>
      </c>
      <c r="J13" s="387">
        <v>6</v>
      </c>
      <c r="K13" s="388">
        <v>56</v>
      </c>
      <c r="L13" s="395"/>
    </row>
    <row r="14" spans="2:16" s="396" customFormat="1" ht="22.5" customHeight="1" thickBot="1">
      <c r="B14" s="642"/>
      <c r="C14" s="389" t="s">
        <v>67</v>
      </c>
      <c r="D14" s="390">
        <v>21</v>
      </c>
      <c r="E14" s="390">
        <v>6</v>
      </c>
      <c r="F14" s="401"/>
      <c r="G14" s="401"/>
      <c r="H14" s="401">
        <v>22</v>
      </c>
      <c r="I14" s="401">
        <v>1</v>
      </c>
      <c r="J14" s="390">
        <v>6</v>
      </c>
      <c r="K14" s="391">
        <v>56</v>
      </c>
      <c r="L14" s="395"/>
      <c r="M14" s="402"/>
    </row>
    <row r="15" spans="2:16" s="396" customFormat="1" ht="22.5" customHeight="1" thickTop="1">
      <c r="B15" s="639">
        <v>2019</v>
      </c>
      <c r="C15" s="392" t="s">
        <v>65</v>
      </c>
      <c r="D15" s="393">
        <v>21</v>
      </c>
      <c r="E15" s="403">
        <v>6</v>
      </c>
      <c r="F15" s="403"/>
      <c r="G15" s="403"/>
      <c r="H15" s="403">
        <v>22</v>
      </c>
      <c r="I15" s="403">
        <v>1</v>
      </c>
      <c r="J15" s="403">
        <v>6</v>
      </c>
      <c r="K15" s="404">
        <v>56</v>
      </c>
      <c r="L15" s="395"/>
    </row>
    <row r="16" spans="2:16" s="396" customFormat="1" ht="22.5" customHeight="1" thickBot="1">
      <c r="B16" s="640"/>
      <c r="C16" s="397" t="s">
        <v>67</v>
      </c>
      <c r="D16" s="398">
        <v>21</v>
      </c>
      <c r="E16" s="405">
        <v>6</v>
      </c>
      <c r="F16" s="405"/>
      <c r="G16" s="405"/>
      <c r="H16" s="405">
        <v>22</v>
      </c>
      <c r="I16" s="405">
        <v>1</v>
      </c>
      <c r="J16" s="405">
        <v>6</v>
      </c>
      <c r="K16" s="406">
        <v>56</v>
      </c>
      <c r="L16" s="395"/>
    </row>
    <row r="17" spans="2:23" s="396" customFormat="1" ht="22.5" customHeight="1" thickTop="1">
      <c r="B17" s="641">
        <v>2018</v>
      </c>
      <c r="C17" s="386" t="s">
        <v>65</v>
      </c>
      <c r="D17" s="387">
        <v>21</v>
      </c>
      <c r="E17" s="387">
        <v>6</v>
      </c>
      <c r="F17" s="387"/>
      <c r="G17" s="387"/>
      <c r="H17" s="387">
        <v>22</v>
      </c>
      <c r="I17" s="387">
        <v>1</v>
      </c>
      <c r="J17" s="387">
        <v>6</v>
      </c>
      <c r="K17" s="388">
        <v>56</v>
      </c>
      <c r="L17" s="395"/>
    </row>
    <row r="18" spans="2:23" s="396" customFormat="1" ht="22.5" customHeight="1" thickBot="1">
      <c r="B18" s="642"/>
      <c r="C18" s="407" t="s">
        <v>67</v>
      </c>
      <c r="D18" s="408">
        <v>21</v>
      </c>
      <c r="E18" s="408">
        <v>6</v>
      </c>
      <c r="F18" s="408"/>
      <c r="G18" s="408"/>
      <c r="H18" s="408">
        <v>22</v>
      </c>
      <c r="I18" s="408">
        <v>1</v>
      </c>
      <c r="J18" s="408">
        <v>6</v>
      </c>
      <c r="K18" s="409">
        <v>56</v>
      </c>
      <c r="L18" s="395"/>
    </row>
    <row r="19" spans="2:23" s="410" customFormat="1" ht="14.25" thickTop="1"/>
    <row r="20" spans="2:23" s="410" customFormat="1" ht="15.95" customHeight="1">
      <c r="B20" s="411" t="s">
        <v>92</v>
      </c>
      <c r="C20" s="412"/>
      <c r="D20" s="412"/>
      <c r="E20" s="412"/>
      <c r="F20" s="200"/>
      <c r="G20" s="200"/>
      <c r="H20" s="200"/>
      <c r="I20" s="200"/>
      <c r="J20" s="413"/>
      <c r="K20" s="413"/>
      <c r="L20" s="413"/>
    </row>
    <row r="21" spans="2:23" ht="16.5" customHeight="1">
      <c r="B21" s="606" t="s">
        <v>93</v>
      </c>
      <c r="C21" s="606"/>
      <c r="D21" s="606"/>
      <c r="E21" s="606"/>
      <c r="F21" s="606"/>
      <c r="G21" s="606"/>
      <c r="H21" s="606"/>
      <c r="I21" s="606"/>
      <c r="J21" s="606"/>
      <c r="K21" s="606"/>
      <c r="L21" s="606"/>
      <c r="M21" s="606"/>
      <c r="N21" s="606"/>
      <c r="O21" s="606"/>
      <c r="P21" s="606"/>
      <c r="Q21" s="606"/>
      <c r="R21" s="606"/>
      <c r="S21" s="606"/>
      <c r="T21" s="606"/>
      <c r="U21" s="606"/>
      <c r="V21" s="606"/>
      <c r="W21" s="606"/>
    </row>
    <row r="22" spans="2:23" ht="13.5" customHeight="1">
      <c r="B22" s="414"/>
      <c r="C22" s="414"/>
      <c r="D22" s="414"/>
      <c r="E22" s="414"/>
      <c r="F22" s="414"/>
      <c r="G22" s="414"/>
      <c r="H22" s="414"/>
      <c r="I22" s="414"/>
    </row>
    <row r="23" spans="2:23" ht="13.5" customHeight="1">
      <c r="B23" s="414"/>
      <c r="C23" s="414"/>
      <c r="D23" s="414"/>
      <c r="E23" s="414"/>
      <c r="F23" s="414"/>
      <c r="G23" s="414"/>
      <c r="H23" s="414"/>
      <c r="I23" s="414"/>
    </row>
    <row r="24" spans="2:23">
      <c r="B24" s="414"/>
      <c r="C24" s="414"/>
      <c r="D24" s="414"/>
      <c r="E24" s="414"/>
      <c r="F24" s="414"/>
      <c r="G24" s="414"/>
      <c r="H24" s="414"/>
      <c r="I24" s="414"/>
    </row>
  </sheetData>
  <mergeCells count="17">
    <mergeCell ref="B2:K2"/>
    <mergeCell ref="B3:K3"/>
    <mergeCell ref="B4:K4"/>
    <mergeCell ref="B6:K6"/>
    <mergeCell ref="B7:B8"/>
    <mergeCell ref="C7:C8"/>
    <mergeCell ref="D7:D8"/>
    <mergeCell ref="E7:E8"/>
    <mergeCell ref="F7:I7"/>
    <mergeCell ref="J7:J8"/>
    <mergeCell ref="B21:W21"/>
    <mergeCell ref="K7:K8"/>
    <mergeCell ref="B11:B12"/>
    <mergeCell ref="B13:B14"/>
    <mergeCell ref="B15:B16"/>
    <mergeCell ref="B17:B18"/>
    <mergeCell ref="B9:B10"/>
  </mergeCells>
  <printOptions horizontalCentered="1"/>
  <pageMargins left="0.31496062992125984" right="0.39370078740157483" top="0.98425196850393704" bottom="0.70866141732283472" header="0" footer="0"/>
  <pageSetup orientation="landscape" r:id="rId1"/>
  <headerFooter alignWithMargins="0"/>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tint="0.39997558519241921"/>
    <pageSetUpPr fitToPage="1"/>
  </sheetPr>
  <dimension ref="B2:T55"/>
  <sheetViews>
    <sheetView showGridLines="0" zoomScale="80" zoomScaleNormal="80" workbookViewId="0">
      <pane ySplit="8" topLeftCell="A9" activePane="bottomLeft" state="frozen"/>
      <selection pane="bottomLeft" activeCell="M11" sqref="M11"/>
    </sheetView>
  </sheetViews>
  <sheetFormatPr defaultColWidth="10.625" defaultRowHeight="15" customHeight="1"/>
  <cols>
    <col min="1" max="1" width="8.375" style="7" customWidth="1"/>
    <col min="2" max="2" width="8" style="7" customWidth="1"/>
    <col min="3" max="3" width="11.25" style="7" customWidth="1"/>
    <col min="4" max="4" width="18.125" style="7" customWidth="1"/>
    <col min="5" max="5" width="15.375" style="35" customWidth="1"/>
    <col min="6" max="10" width="13.625" style="35" customWidth="1"/>
    <col min="11" max="11" width="12.125" style="7" customWidth="1"/>
    <col min="12" max="12" width="10.625" style="7"/>
    <col min="13" max="13" width="13" style="7" customWidth="1"/>
    <col min="14" max="14" width="10.625" style="7"/>
    <col min="15" max="15" width="13.25" style="7" customWidth="1"/>
    <col min="16" max="254" width="10.625" style="7"/>
    <col min="255" max="255" width="5.875" style="7" bestFit="1" customWidth="1"/>
    <col min="256" max="256" width="7" style="7" customWidth="1"/>
    <col min="257" max="257" width="18.125" style="7" customWidth="1"/>
    <col min="258" max="258" width="6.375" style="7" bestFit="1" customWidth="1"/>
    <col min="259" max="259" width="9.625" style="7" customWidth="1"/>
    <col min="260" max="260" width="14.5" style="7" customWidth="1"/>
    <col min="261" max="261" width="15.625" style="7" customWidth="1"/>
    <col min="262" max="262" width="16.375" style="7" customWidth="1"/>
    <col min="263" max="263" width="13.5" style="7" customWidth="1"/>
    <col min="264" max="264" width="15" style="7" customWidth="1"/>
    <col min="265" max="265" width="9.625" style="7" customWidth="1"/>
    <col min="266" max="266" width="6.25" style="7" customWidth="1"/>
    <col min="267" max="267" width="12.125" style="7" customWidth="1"/>
    <col min="268" max="268" width="10.625" style="7"/>
    <col min="269" max="269" width="13" style="7" customWidth="1"/>
    <col min="270" max="270" width="10.625" style="7"/>
    <col min="271" max="271" width="13.25" style="7" customWidth="1"/>
    <col min="272" max="510" width="10.625" style="7"/>
    <col min="511" max="511" width="5.875" style="7" bestFit="1" customWidth="1"/>
    <col min="512" max="512" width="7" style="7" customWidth="1"/>
    <col min="513" max="513" width="18.125" style="7" customWidth="1"/>
    <col min="514" max="514" width="6.375" style="7" bestFit="1" customWidth="1"/>
    <col min="515" max="515" width="9.625" style="7" customWidth="1"/>
    <col min="516" max="516" width="14.5" style="7" customWidth="1"/>
    <col min="517" max="517" width="15.625" style="7" customWidth="1"/>
    <col min="518" max="518" width="16.375" style="7" customWidth="1"/>
    <col min="519" max="519" width="13.5" style="7" customWidth="1"/>
    <col min="520" max="520" width="15" style="7" customWidth="1"/>
    <col min="521" max="521" width="9.625" style="7" customWidth="1"/>
    <col min="522" max="522" width="6.25" style="7" customWidth="1"/>
    <col min="523" max="523" width="12.125" style="7" customWidth="1"/>
    <col min="524" max="524" width="10.625" style="7"/>
    <col min="525" max="525" width="13" style="7" customWidth="1"/>
    <col min="526" max="526" width="10.625" style="7"/>
    <col min="527" max="527" width="13.25" style="7" customWidth="1"/>
    <col min="528" max="766" width="10.625" style="7"/>
    <col min="767" max="767" width="5.875" style="7" bestFit="1" customWidth="1"/>
    <col min="768" max="768" width="7" style="7" customWidth="1"/>
    <col min="769" max="769" width="18.125" style="7" customWidth="1"/>
    <col min="770" max="770" width="6.375" style="7" bestFit="1" customWidth="1"/>
    <col min="771" max="771" width="9.625" style="7" customWidth="1"/>
    <col min="772" max="772" width="14.5" style="7" customWidth="1"/>
    <col min="773" max="773" width="15.625" style="7" customWidth="1"/>
    <col min="774" max="774" width="16.375" style="7" customWidth="1"/>
    <col min="775" max="775" width="13.5" style="7" customWidth="1"/>
    <col min="776" max="776" width="15" style="7" customWidth="1"/>
    <col min="777" max="777" width="9.625" style="7" customWidth="1"/>
    <col min="778" max="778" width="6.25" style="7" customWidth="1"/>
    <col min="779" max="779" width="12.125" style="7" customWidth="1"/>
    <col min="780" max="780" width="10.625" style="7"/>
    <col min="781" max="781" width="13" style="7" customWidth="1"/>
    <col min="782" max="782" width="10.625" style="7"/>
    <col min="783" max="783" width="13.25" style="7" customWidth="1"/>
    <col min="784" max="1022" width="10.625" style="7"/>
    <col min="1023" max="1023" width="5.875" style="7" bestFit="1" customWidth="1"/>
    <col min="1024" max="1024" width="7" style="7" customWidth="1"/>
    <col min="1025" max="1025" width="18.125" style="7" customWidth="1"/>
    <col min="1026" max="1026" width="6.375" style="7" bestFit="1" customWidth="1"/>
    <col min="1027" max="1027" width="9.625" style="7" customWidth="1"/>
    <col min="1028" max="1028" width="14.5" style="7" customWidth="1"/>
    <col min="1029" max="1029" width="15.625" style="7" customWidth="1"/>
    <col min="1030" max="1030" width="16.375" style="7" customWidth="1"/>
    <col min="1031" max="1031" width="13.5" style="7" customWidth="1"/>
    <col min="1032" max="1032" width="15" style="7" customWidth="1"/>
    <col min="1033" max="1033" width="9.625" style="7" customWidth="1"/>
    <col min="1034" max="1034" width="6.25" style="7" customWidth="1"/>
    <col min="1035" max="1035" width="12.125" style="7" customWidth="1"/>
    <col min="1036" max="1036" width="10.625" style="7"/>
    <col min="1037" max="1037" width="13" style="7" customWidth="1"/>
    <col min="1038" max="1038" width="10.625" style="7"/>
    <col min="1039" max="1039" width="13.25" style="7" customWidth="1"/>
    <col min="1040" max="1278" width="10.625" style="7"/>
    <col min="1279" max="1279" width="5.875" style="7" bestFit="1" customWidth="1"/>
    <col min="1280" max="1280" width="7" style="7" customWidth="1"/>
    <col min="1281" max="1281" width="18.125" style="7" customWidth="1"/>
    <col min="1282" max="1282" width="6.375" style="7" bestFit="1" customWidth="1"/>
    <col min="1283" max="1283" width="9.625" style="7" customWidth="1"/>
    <col min="1284" max="1284" width="14.5" style="7" customWidth="1"/>
    <col min="1285" max="1285" width="15.625" style="7" customWidth="1"/>
    <col min="1286" max="1286" width="16.375" style="7" customWidth="1"/>
    <col min="1287" max="1287" width="13.5" style="7" customWidth="1"/>
    <col min="1288" max="1288" width="15" style="7" customWidth="1"/>
    <col min="1289" max="1289" width="9.625" style="7" customWidth="1"/>
    <col min="1290" max="1290" width="6.25" style="7" customWidth="1"/>
    <col min="1291" max="1291" width="12.125" style="7" customWidth="1"/>
    <col min="1292" max="1292" width="10.625" style="7"/>
    <col min="1293" max="1293" width="13" style="7" customWidth="1"/>
    <col min="1294" max="1294" width="10.625" style="7"/>
    <col min="1295" max="1295" width="13.25" style="7" customWidth="1"/>
    <col min="1296" max="1534" width="10.625" style="7"/>
    <col min="1535" max="1535" width="5.875" style="7" bestFit="1" customWidth="1"/>
    <col min="1536" max="1536" width="7" style="7" customWidth="1"/>
    <col min="1537" max="1537" width="18.125" style="7" customWidth="1"/>
    <col min="1538" max="1538" width="6.375" style="7" bestFit="1" customWidth="1"/>
    <col min="1539" max="1539" width="9.625" style="7" customWidth="1"/>
    <col min="1540" max="1540" width="14.5" style="7" customWidth="1"/>
    <col min="1541" max="1541" width="15.625" style="7" customWidth="1"/>
    <col min="1542" max="1542" width="16.375" style="7" customWidth="1"/>
    <col min="1543" max="1543" width="13.5" style="7" customWidth="1"/>
    <col min="1544" max="1544" width="15" style="7" customWidth="1"/>
    <col min="1545" max="1545" width="9.625" style="7" customWidth="1"/>
    <col min="1546" max="1546" width="6.25" style="7" customWidth="1"/>
    <col min="1547" max="1547" width="12.125" style="7" customWidth="1"/>
    <col min="1548" max="1548" width="10.625" style="7"/>
    <col min="1549" max="1549" width="13" style="7" customWidth="1"/>
    <col min="1550" max="1550" width="10.625" style="7"/>
    <col min="1551" max="1551" width="13.25" style="7" customWidth="1"/>
    <col min="1552" max="1790" width="10.625" style="7"/>
    <col min="1791" max="1791" width="5.875" style="7" bestFit="1" customWidth="1"/>
    <col min="1792" max="1792" width="7" style="7" customWidth="1"/>
    <col min="1793" max="1793" width="18.125" style="7" customWidth="1"/>
    <col min="1794" max="1794" width="6.375" style="7" bestFit="1" customWidth="1"/>
    <col min="1795" max="1795" width="9.625" style="7" customWidth="1"/>
    <col min="1796" max="1796" width="14.5" style="7" customWidth="1"/>
    <col min="1797" max="1797" width="15.625" style="7" customWidth="1"/>
    <col min="1798" max="1798" width="16.375" style="7" customWidth="1"/>
    <col min="1799" max="1799" width="13.5" style="7" customWidth="1"/>
    <col min="1800" max="1800" width="15" style="7" customWidth="1"/>
    <col min="1801" max="1801" width="9.625" style="7" customWidth="1"/>
    <col min="1802" max="1802" width="6.25" style="7" customWidth="1"/>
    <col min="1803" max="1803" width="12.125" style="7" customWidth="1"/>
    <col min="1804" max="1804" width="10.625" style="7"/>
    <col min="1805" max="1805" width="13" style="7" customWidth="1"/>
    <col min="1806" max="1806" width="10.625" style="7"/>
    <col min="1807" max="1807" width="13.25" style="7" customWidth="1"/>
    <col min="1808" max="2046" width="10.625" style="7"/>
    <col min="2047" max="2047" width="5.875" style="7" bestFit="1" customWidth="1"/>
    <col min="2048" max="2048" width="7" style="7" customWidth="1"/>
    <col min="2049" max="2049" width="18.125" style="7" customWidth="1"/>
    <col min="2050" max="2050" width="6.375" style="7" bestFit="1" customWidth="1"/>
    <col min="2051" max="2051" width="9.625" style="7" customWidth="1"/>
    <col min="2052" max="2052" width="14.5" style="7" customWidth="1"/>
    <col min="2053" max="2053" width="15.625" style="7" customWidth="1"/>
    <col min="2054" max="2054" width="16.375" style="7" customWidth="1"/>
    <col min="2055" max="2055" width="13.5" style="7" customWidth="1"/>
    <col min="2056" max="2056" width="15" style="7" customWidth="1"/>
    <col min="2057" max="2057" width="9.625" style="7" customWidth="1"/>
    <col min="2058" max="2058" width="6.25" style="7" customWidth="1"/>
    <col min="2059" max="2059" width="12.125" style="7" customWidth="1"/>
    <col min="2060" max="2060" width="10.625" style="7"/>
    <col min="2061" max="2061" width="13" style="7" customWidth="1"/>
    <col min="2062" max="2062" width="10.625" style="7"/>
    <col min="2063" max="2063" width="13.25" style="7" customWidth="1"/>
    <col min="2064" max="2302" width="10.625" style="7"/>
    <col min="2303" max="2303" width="5.875" style="7" bestFit="1" customWidth="1"/>
    <col min="2304" max="2304" width="7" style="7" customWidth="1"/>
    <col min="2305" max="2305" width="18.125" style="7" customWidth="1"/>
    <col min="2306" max="2306" width="6.375" style="7" bestFit="1" customWidth="1"/>
    <col min="2307" max="2307" width="9.625" style="7" customWidth="1"/>
    <col min="2308" max="2308" width="14.5" style="7" customWidth="1"/>
    <col min="2309" max="2309" width="15.625" style="7" customWidth="1"/>
    <col min="2310" max="2310" width="16.375" style="7" customWidth="1"/>
    <col min="2311" max="2311" width="13.5" style="7" customWidth="1"/>
    <col min="2312" max="2312" width="15" style="7" customWidth="1"/>
    <col min="2313" max="2313" width="9.625" style="7" customWidth="1"/>
    <col min="2314" max="2314" width="6.25" style="7" customWidth="1"/>
    <col min="2315" max="2315" width="12.125" style="7" customWidth="1"/>
    <col min="2316" max="2316" width="10.625" style="7"/>
    <col min="2317" max="2317" width="13" style="7" customWidth="1"/>
    <col min="2318" max="2318" width="10.625" style="7"/>
    <col min="2319" max="2319" width="13.25" style="7" customWidth="1"/>
    <col min="2320" max="2558" width="10.625" style="7"/>
    <col min="2559" max="2559" width="5.875" style="7" bestFit="1" customWidth="1"/>
    <col min="2560" max="2560" width="7" style="7" customWidth="1"/>
    <col min="2561" max="2561" width="18.125" style="7" customWidth="1"/>
    <col min="2562" max="2562" width="6.375" style="7" bestFit="1" customWidth="1"/>
    <col min="2563" max="2563" width="9.625" style="7" customWidth="1"/>
    <col min="2564" max="2564" width="14.5" style="7" customWidth="1"/>
    <col min="2565" max="2565" width="15.625" style="7" customWidth="1"/>
    <col min="2566" max="2566" width="16.375" style="7" customWidth="1"/>
    <col min="2567" max="2567" width="13.5" style="7" customWidth="1"/>
    <col min="2568" max="2568" width="15" style="7" customWidth="1"/>
    <col min="2569" max="2569" width="9.625" style="7" customWidth="1"/>
    <col min="2570" max="2570" width="6.25" style="7" customWidth="1"/>
    <col min="2571" max="2571" width="12.125" style="7" customWidth="1"/>
    <col min="2572" max="2572" width="10.625" style="7"/>
    <col min="2573" max="2573" width="13" style="7" customWidth="1"/>
    <col min="2574" max="2574" width="10.625" style="7"/>
    <col min="2575" max="2575" width="13.25" style="7" customWidth="1"/>
    <col min="2576" max="2814" width="10.625" style="7"/>
    <col min="2815" max="2815" width="5.875" style="7" bestFit="1" customWidth="1"/>
    <col min="2816" max="2816" width="7" style="7" customWidth="1"/>
    <col min="2817" max="2817" width="18.125" style="7" customWidth="1"/>
    <col min="2818" max="2818" width="6.375" style="7" bestFit="1" customWidth="1"/>
    <col min="2819" max="2819" width="9.625" style="7" customWidth="1"/>
    <col min="2820" max="2820" width="14.5" style="7" customWidth="1"/>
    <col min="2821" max="2821" width="15.625" style="7" customWidth="1"/>
    <col min="2822" max="2822" width="16.375" style="7" customWidth="1"/>
    <col min="2823" max="2823" width="13.5" style="7" customWidth="1"/>
    <col min="2824" max="2824" width="15" style="7" customWidth="1"/>
    <col min="2825" max="2825" width="9.625" style="7" customWidth="1"/>
    <col min="2826" max="2826" width="6.25" style="7" customWidth="1"/>
    <col min="2827" max="2827" width="12.125" style="7" customWidth="1"/>
    <col min="2828" max="2828" width="10.625" style="7"/>
    <col min="2829" max="2829" width="13" style="7" customWidth="1"/>
    <col min="2830" max="2830" width="10.625" style="7"/>
    <col min="2831" max="2831" width="13.25" style="7" customWidth="1"/>
    <col min="2832" max="3070" width="10.625" style="7"/>
    <col min="3071" max="3071" width="5.875" style="7" bestFit="1" customWidth="1"/>
    <col min="3072" max="3072" width="7" style="7" customWidth="1"/>
    <col min="3073" max="3073" width="18.125" style="7" customWidth="1"/>
    <col min="3074" max="3074" width="6.375" style="7" bestFit="1" customWidth="1"/>
    <col min="3075" max="3075" width="9.625" style="7" customWidth="1"/>
    <col min="3076" max="3076" width="14.5" style="7" customWidth="1"/>
    <col min="3077" max="3077" width="15.625" style="7" customWidth="1"/>
    <col min="3078" max="3078" width="16.375" style="7" customWidth="1"/>
    <col min="3079" max="3079" width="13.5" style="7" customWidth="1"/>
    <col min="3080" max="3080" width="15" style="7" customWidth="1"/>
    <col min="3081" max="3081" width="9.625" style="7" customWidth="1"/>
    <col min="3082" max="3082" width="6.25" style="7" customWidth="1"/>
    <col min="3083" max="3083" width="12.125" style="7" customWidth="1"/>
    <col min="3084" max="3084" width="10.625" style="7"/>
    <col min="3085" max="3085" width="13" style="7" customWidth="1"/>
    <col min="3086" max="3086" width="10.625" style="7"/>
    <col min="3087" max="3087" width="13.25" style="7" customWidth="1"/>
    <col min="3088" max="3326" width="10.625" style="7"/>
    <col min="3327" max="3327" width="5.875" style="7" bestFit="1" customWidth="1"/>
    <col min="3328" max="3328" width="7" style="7" customWidth="1"/>
    <col min="3329" max="3329" width="18.125" style="7" customWidth="1"/>
    <col min="3330" max="3330" width="6.375" style="7" bestFit="1" customWidth="1"/>
    <col min="3331" max="3331" width="9.625" style="7" customWidth="1"/>
    <col min="3332" max="3332" width="14.5" style="7" customWidth="1"/>
    <col min="3333" max="3333" width="15.625" style="7" customWidth="1"/>
    <col min="3334" max="3334" width="16.375" style="7" customWidth="1"/>
    <col min="3335" max="3335" width="13.5" style="7" customWidth="1"/>
    <col min="3336" max="3336" width="15" style="7" customWidth="1"/>
    <col min="3337" max="3337" width="9.625" style="7" customWidth="1"/>
    <col min="3338" max="3338" width="6.25" style="7" customWidth="1"/>
    <col min="3339" max="3339" width="12.125" style="7" customWidth="1"/>
    <col min="3340" max="3340" width="10.625" style="7"/>
    <col min="3341" max="3341" width="13" style="7" customWidth="1"/>
    <col min="3342" max="3342" width="10.625" style="7"/>
    <col min="3343" max="3343" width="13.25" style="7" customWidth="1"/>
    <col min="3344" max="3582" width="10.625" style="7"/>
    <col min="3583" max="3583" width="5.875" style="7" bestFit="1" customWidth="1"/>
    <col min="3584" max="3584" width="7" style="7" customWidth="1"/>
    <col min="3585" max="3585" width="18.125" style="7" customWidth="1"/>
    <col min="3586" max="3586" width="6.375" style="7" bestFit="1" customWidth="1"/>
    <col min="3587" max="3587" width="9.625" style="7" customWidth="1"/>
    <col min="3588" max="3588" width="14.5" style="7" customWidth="1"/>
    <col min="3589" max="3589" width="15.625" style="7" customWidth="1"/>
    <col min="3590" max="3590" width="16.375" style="7" customWidth="1"/>
    <col min="3591" max="3591" width="13.5" style="7" customWidth="1"/>
    <col min="3592" max="3592" width="15" style="7" customWidth="1"/>
    <col min="3593" max="3593" width="9.625" style="7" customWidth="1"/>
    <col min="3594" max="3594" width="6.25" style="7" customWidth="1"/>
    <col min="3595" max="3595" width="12.125" style="7" customWidth="1"/>
    <col min="3596" max="3596" width="10.625" style="7"/>
    <col min="3597" max="3597" width="13" style="7" customWidth="1"/>
    <col min="3598" max="3598" width="10.625" style="7"/>
    <col min="3599" max="3599" width="13.25" style="7" customWidth="1"/>
    <col min="3600" max="3838" width="10.625" style="7"/>
    <col min="3839" max="3839" width="5.875" style="7" bestFit="1" customWidth="1"/>
    <col min="3840" max="3840" width="7" style="7" customWidth="1"/>
    <col min="3841" max="3841" width="18.125" style="7" customWidth="1"/>
    <col min="3842" max="3842" width="6.375" style="7" bestFit="1" customWidth="1"/>
    <col min="3843" max="3843" width="9.625" style="7" customWidth="1"/>
    <col min="3844" max="3844" width="14.5" style="7" customWidth="1"/>
    <col min="3845" max="3845" width="15.625" style="7" customWidth="1"/>
    <col min="3846" max="3846" width="16.375" style="7" customWidth="1"/>
    <col min="3847" max="3847" width="13.5" style="7" customWidth="1"/>
    <col min="3848" max="3848" width="15" style="7" customWidth="1"/>
    <col min="3849" max="3849" width="9.625" style="7" customWidth="1"/>
    <col min="3850" max="3850" width="6.25" style="7" customWidth="1"/>
    <col min="3851" max="3851" width="12.125" style="7" customWidth="1"/>
    <col min="3852" max="3852" width="10.625" style="7"/>
    <col min="3853" max="3853" width="13" style="7" customWidth="1"/>
    <col min="3854" max="3854" width="10.625" style="7"/>
    <col min="3855" max="3855" width="13.25" style="7" customWidth="1"/>
    <col min="3856" max="4094" width="10.625" style="7"/>
    <col min="4095" max="4095" width="5.875" style="7" bestFit="1" customWidth="1"/>
    <col min="4096" max="4096" width="7" style="7" customWidth="1"/>
    <col min="4097" max="4097" width="18.125" style="7" customWidth="1"/>
    <col min="4098" max="4098" width="6.375" style="7" bestFit="1" customWidth="1"/>
    <col min="4099" max="4099" width="9.625" style="7" customWidth="1"/>
    <col min="4100" max="4100" width="14.5" style="7" customWidth="1"/>
    <col min="4101" max="4101" width="15.625" style="7" customWidth="1"/>
    <col min="4102" max="4102" width="16.375" style="7" customWidth="1"/>
    <col min="4103" max="4103" width="13.5" style="7" customWidth="1"/>
    <col min="4104" max="4104" width="15" style="7" customWidth="1"/>
    <col min="4105" max="4105" width="9.625" style="7" customWidth="1"/>
    <col min="4106" max="4106" width="6.25" style="7" customWidth="1"/>
    <col min="4107" max="4107" width="12.125" style="7" customWidth="1"/>
    <col min="4108" max="4108" width="10.625" style="7"/>
    <col min="4109" max="4109" width="13" style="7" customWidth="1"/>
    <col min="4110" max="4110" width="10.625" style="7"/>
    <col min="4111" max="4111" width="13.25" style="7" customWidth="1"/>
    <col min="4112" max="4350" width="10.625" style="7"/>
    <col min="4351" max="4351" width="5.875" style="7" bestFit="1" customWidth="1"/>
    <col min="4352" max="4352" width="7" style="7" customWidth="1"/>
    <col min="4353" max="4353" width="18.125" style="7" customWidth="1"/>
    <col min="4354" max="4354" width="6.375" style="7" bestFit="1" customWidth="1"/>
    <col min="4355" max="4355" width="9.625" style="7" customWidth="1"/>
    <col min="4356" max="4356" width="14.5" style="7" customWidth="1"/>
    <col min="4357" max="4357" width="15.625" style="7" customWidth="1"/>
    <col min="4358" max="4358" width="16.375" style="7" customWidth="1"/>
    <col min="4359" max="4359" width="13.5" style="7" customWidth="1"/>
    <col min="4360" max="4360" width="15" style="7" customWidth="1"/>
    <col min="4361" max="4361" width="9.625" style="7" customWidth="1"/>
    <col min="4362" max="4362" width="6.25" style="7" customWidth="1"/>
    <col min="4363" max="4363" width="12.125" style="7" customWidth="1"/>
    <col min="4364" max="4364" width="10.625" style="7"/>
    <col min="4365" max="4365" width="13" style="7" customWidth="1"/>
    <col min="4366" max="4366" width="10.625" style="7"/>
    <col min="4367" max="4367" width="13.25" style="7" customWidth="1"/>
    <col min="4368" max="4606" width="10.625" style="7"/>
    <col min="4607" max="4607" width="5.875" style="7" bestFit="1" customWidth="1"/>
    <col min="4608" max="4608" width="7" style="7" customWidth="1"/>
    <col min="4609" max="4609" width="18.125" style="7" customWidth="1"/>
    <col min="4610" max="4610" width="6.375" style="7" bestFit="1" customWidth="1"/>
    <col min="4611" max="4611" width="9.625" style="7" customWidth="1"/>
    <col min="4612" max="4612" width="14.5" style="7" customWidth="1"/>
    <col min="4613" max="4613" width="15.625" style="7" customWidth="1"/>
    <col min="4614" max="4614" width="16.375" style="7" customWidth="1"/>
    <col min="4615" max="4615" width="13.5" style="7" customWidth="1"/>
    <col min="4616" max="4616" width="15" style="7" customWidth="1"/>
    <col min="4617" max="4617" width="9.625" style="7" customWidth="1"/>
    <col min="4618" max="4618" width="6.25" style="7" customWidth="1"/>
    <col min="4619" max="4619" width="12.125" style="7" customWidth="1"/>
    <col min="4620" max="4620" width="10.625" style="7"/>
    <col min="4621" max="4621" width="13" style="7" customWidth="1"/>
    <col min="4622" max="4622" width="10.625" style="7"/>
    <col min="4623" max="4623" width="13.25" style="7" customWidth="1"/>
    <col min="4624" max="4862" width="10.625" style="7"/>
    <col min="4863" max="4863" width="5.875" style="7" bestFit="1" customWidth="1"/>
    <col min="4864" max="4864" width="7" style="7" customWidth="1"/>
    <col min="4865" max="4865" width="18.125" style="7" customWidth="1"/>
    <col min="4866" max="4866" width="6.375" style="7" bestFit="1" customWidth="1"/>
    <col min="4867" max="4867" width="9.625" style="7" customWidth="1"/>
    <col min="4868" max="4868" width="14.5" style="7" customWidth="1"/>
    <col min="4869" max="4869" width="15.625" style="7" customWidth="1"/>
    <col min="4870" max="4870" width="16.375" style="7" customWidth="1"/>
    <col min="4871" max="4871" width="13.5" style="7" customWidth="1"/>
    <col min="4872" max="4872" width="15" style="7" customWidth="1"/>
    <col min="4873" max="4873" width="9.625" style="7" customWidth="1"/>
    <col min="4874" max="4874" width="6.25" style="7" customWidth="1"/>
    <col min="4875" max="4875" width="12.125" style="7" customWidth="1"/>
    <col min="4876" max="4876" width="10.625" style="7"/>
    <col min="4877" max="4877" width="13" style="7" customWidth="1"/>
    <col min="4878" max="4878" width="10.625" style="7"/>
    <col min="4879" max="4879" width="13.25" style="7" customWidth="1"/>
    <col min="4880" max="5118" width="10.625" style="7"/>
    <col min="5119" max="5119" width="5.875" style="7" bestFit="1" customWidth="1"/>
    <col min="5120" max="5120" width="7" style="7" customWidth="1"/>
    <col min="5121" max="5121" width="18.125" style="7" customWidth="1"/>
    <col min="5122" max="5122" width="6.375" style="7" bestFit="1" customWidth="1"/>
    <col min="5123" max="5123" width="9.625" style="7" customWidth="1"/>
    <col min="5124" max="5124" width="14.5" style="7" customWidth="1"/>
    <col min="5125" max="5125" width="15.625" style="7" customWidth="1"/>
    <col min="5126" max="5126" width="16.375" style="7" customWidth="1"/>
    <col min="5127" max="5127" width="13.5" style="7" customWidth="1"/>
    <col min="5128" max="5128" width="15" style="7" customWidth="1"/>
    <col min="5129" max="5129" width="9.625" style="7" customWidth="1"/>
    <col min="5130" max="5130" width="6.25" style="7" customWidth="1"/>
    <col min="5131" max="5131" width="12.125" style="7" customWidth="1"/>
    <col min="5132" max="5132" width="10.625" style="7"/>
    <col min="5133" max="5133" width="13" style="7" customWidth="1"/>
    <col min="5134" max="5134" width="10.625" style="7"/>
    <col min="5135" max="5135" width="13.25" style="7" customWidth="1"/>
    <col min="5136" max="5374" width="10.625" style="7"/>
    <col min="5375" max="5375" width="5.875" style="7" bestFit="1" customWidth="1"/>
    <col min="5376" max="5376" width="7" style="7" customWidth="1"/>
    <col min="5377" max="5377" width="18.125" style="7" customWidth="1"/>
    <col min="5378" max="5378" width="6.375" style="7" bestFit="1" customWidth="1"/>
    <col min="5379" max="5379" width="9.625" style="7" customWidth="1"/>
    <col min="5380" max="5380" width="14.5" style="7" customWidth="1"/>
    <col min="5381" max="5381" width="15.625" style="7" customWidth="1"/>
    <col min="5382" max="5382" width="16.375" style="7" customWidth="1"/>
    <col min="5383" max="5383" width="13.5" style="7" customWidth="1"/>
    <col min="5384" max="5384" width="15" style="7" customWidth="1"/>
    <col min="5385" max="5385" width="9.625" style="7" customWidth="1"/>
    <col min="5386" max="5386" width="6.25" style="7" customWidth="1"/>
    <col min="5387" max="5387" width="12.125" style="7" customWidth="1"/>
    <col min="5388" max="5388" width="10.625" style="7"/>
    <col min="5389" max="5389" width="13" style="7" customWidth="1"/>
    <col min="5390" max="5390" width="10.625" style="7"/>
    <col min="5391" max="5391" width="13.25" style="7" customWidth="1"/>
    <col min="5392" max="5630" width="10.625" style="7"/>
    <col min="5631" max="5631" width="5.875" style="7" bestFit="1" customWidth="1"/>
    <col min="5632" max="5632" width="7" style="7" customWidth="1"/>
    <col min="5633" max="5633" width="18.125" style="7" customWidth="1"/>
    <col min="5634" max="5634" width="6.375" style="7" bestFit="1" customWidth="1"/>
    <col min="5635" max="5635" width="9.625" style="7" customWidth="1"/>
    <col min="5636" max="5636" width="14.5" style="7" customWidth="1"/>
    <col min="5637" max="5637" width="15.625" style="7" customWidth="1"/>
    <col min="5638" max="5638" width="16.375" style="7" customWidth="1"/>
    <col min="5639" max="5639" width="13.5" style="7" customWidth="1"/>
    <col min="5640" max="5640" width="15" style="7" customWidth="1"/>
    <col min="5641" max="5641" width="9.625" style="7" customWidth="1"/>
    <col min="5642" max="5642" width="6.25" style="7" customWidth="1"/>
    <col min="5643" max="5643" width="12.125" style="7" customWidth="1"/>
    <col min="5644" max="5644" width="10.625" style="7"/>
    <col min="5645" max="5645" width="13" style="7" customWidth="1"/>
    <col min="5646" max="5646" width="10.625" style="7"/>
    <col min="5647" max="5647" width="13.25" style="7" customWidth="1"/>
    <col min="5648" max="5886" width="10.625" style="7"/>
    <col min="5887" max="5887" width="5.875" style="7" bestFit="1" customWidth="1"/>
    <col min="5888" max="5888" width="7" style="7" customWidth="1"/>
    <col min="5889" max="5889" width="18.125" style="7" customWidth="1"/>
    <col min="5890" max="5890" width="6.375" style="7" bestFit="1" customWidth="1"/>
    <col min="5891" max="5891" width="9.625" style="7" customWidth="1"/>
    <col min="5892" max="5892" width="14.5" style="7" customWidth="1"/>
    <col min="5893" max="5893" width="15.625" style="7" customWidth="1"/>
    <col min="5894" max="5894" width="16.375" style="7" customWidth="1"/>
    <col min="5895" max="5895" width="13.5" style="7" customWidth="1"/>
    <col min="5896" max="5896" width="15" style="7" customWidth="1"/>
    <col min="5897" max="5897" width="9.625" style="7" customWidth="1"/>
    <col min="5898" max="5898" width="6.25" style="7" customWidth="1"/>
    <col min="5899" max="5899" width="12.125" style="7" customWidth="1"/>
    <col min="5900" max="5900" width="10.625" style="7"/>
    <col min="5901" max="5901" width="13" style="7" customWidth="1"/>
    <col min="5902" max="5902" width="10.625" style="7"/>
    <col min="5903" max="5903" width="13.25" style="7" customWidth="1"/>
    <col min="5904" max="6142" width="10.625" style="7"/>
    <col min="6143" max="6143" width="5.875" style="7" bestFit="1" customWidth="1"/>
    <col min="6144" max="6144" width="7" style="7" customWidth="1"/>
    <col min="6145" max="6145" width="18.125" style="7" customWidth="1"/>
    <col min="6146" max="6146" width="6.375" style="7" bestFit="1" customWidth="1"/>
    <col min="6147" max="6147" width="9.625" style="7" customWidth="1"/>
    <col min="6148" max="6148" width="14.5" style="7" customWidth="1"/>
    <col min="6149" max="6149" width="15.625" style="7" customWidth="1"/>
    <col min="6150" max="6150" width="16.375" style="7" customWidth="1"/>
    <col min="6151" max="6151" width="13.5" style="7" customWidth="1"/>
    <col min="6152" max="6152" width="15" style="7" customWidth="1"/>
    <col min="6153" max="6153" width="9.625" style="7" customWidth="1"/>
    <col min="6154" max="6154" width="6.25" style="7" customWidth="1"/>
    <col min="6155" max="6155" width="12.125" style="7" customWidth="1"/>
    <col min="6156" max="6156" width="10.625" style="7"/>
    <col min="6157" max="6157" width="13" style="7" customWidth="1"/>
    <col min="6158" max="6158" width="10.625" style="7"/>
    <col min="6159" max="6159" width="13.25" style="7" customWidth="1"/>
    <col min="6160" max="6398" width="10.625" style="7"/>
    <col min="6399" max="6399" width="5.875" style="7" bestFit="1" customWidth="1"/>
    <col min="6400" max="6400" width="7" style="7" customWidth="1"/>
    <col min="6401" max="6401" width="18.125" style="7" customWidth="1"/>
    <col min="6402" max="6402" width="6.375" style="7" bestFit="1" customWidth="1"/>
    <col min="6403" max="6403" width="9.625" style="7" customWidth="1"/>
    <col min="6404" max="6404" width="14.5" style="7" customWidth="1"/>
    <col min="6405" max="6405" width="15.625" style="7" customWidth="1"/>
    <col min="6406" max="6406" width="16.375" style="7" customWidth="1"/>
    <col min="6407" max="6407" width="13.5" style="7" customWidth="1"/>
    <col min="6408" max="6408" width="15" style="7" customWidth="1"/>
    <col min="6409" max="6409" width="9.625" style="7" customWidth="1"/>
    <col min="6410" max="6410" width="6.25" style="7" customWidth="1"/>
    <col min="6411" max="6411" width="12.125" style="7" customWidth="1"/>
    <col min="6412" max="6412" width="10.625" style="7"/>
    <col min="6413" max="6413" width="13" style="7" customWidth="1"/>
    <col min="6414" max="6414" width="10.625" style="7"/>
    <col min="6415" max="6415" width="13.25" style="7" customWidth="1"/>
    <col min="6416" max="6654" width="10.625" style="7"/>
    <col min="6655" max="6655" width="5.875" style="7" bestFit="1" customWidth="1"/>
    <col min="6656" max="6656" width="7" style="7" customWidth="1"/>
    <col min="6657" max="6657" width="18.125" style="7" customWidth="1"/>
    <col min="6658" max="6658" width="6.375" style="7" bestFit="1" customWidth="1"/>
    <col min="6659" max="6659" width="9.625" style="7" customWidth="1"/>
    <col min="6660" max="6660" width="14.5" style="7" customWidth="1"/>
    <col min="6661" max="6661" width="15.625" style="7" customWidth="1"/>
    <col min="6662" max="6662" width="16.375" style="7" customWidth="1"/>
    <col min="6663" max="6663" width="13.5" style="7" customWidth="1"/>
    <col min="6664" max="6664" width="15" style="7" customWidth="1"/>
    <col min="6665" max="6665" width="9.625" style="7" customWidth="1"/>
    <col min="6666" max="6666" width="6.25" style="7" customWidth="1"/>
    <col min="6667" max="6667" width="12.125" style="7" customWidth="1"/>
    <col min="6668" max="6668" width="10.625" style="7"/>
    <col min="6669" max="6669" width="13" style="7" customWidth="1"/>
    <col min="6670" max="6670" width="10.625" style="7"/>
    <col min="6671" max="6671" width="13.25" style="7" customWidth="1"/>
    <col min="6672" max="6910" width="10.625" style="7"/>
    <col min="6911" max="6911" width="5.875" style="7" bestFit="1" customWidth="1"/>
    <col min="6912" max="6912" width="7" style="7" customWidth="1"/>
    <col min="6913" max="6913" width="18.125" style="7" customWidth="1"/>
    <col min="6914" max="6914" width="6.375" style="7" bestFit="1" customWidth="1"/>
    <col min="6915" max="6915" width="9.625" style="7" customWidth="1"/>
    <col min="6916" max="6916" width="14.5" style="7" customWidth="1"/>
    <col min="6917" max="6917" width="15.625" style="7" customWidth="1"/>
    <col min="6918" max="6918" width="16.375" style="7" customWidth="1"/>
    <col min="6919" max="6919" width="13.5" style="7" customWidth="1"/>
    <col min="6920" max="6920" width="15" style="7" customWidth="1"/>
    <col min="6921" max="6921" width="9.625" style="7" customWidth="1"/>
    <col min="6922" max="6922" width="6.25" style="7" customWidth="1"/>
    <col min="6923" max="6923" width="12.125" style="7" customWidth="1"/>
    <col min="6924" max="6924" width="10.625" style="7"/>
    <col min="6925" max="6925" width="13" style="7" customWidth="1"/>
    <col min="6926" max="6926" width="10.625" style="7"/>
    <col min="6927" max="6927" width="13.25" style="7" customWidth="1"/>
    <col min="6928" max="7166" width="10.625" style="7"/>
    <col min="7167" max="7167" width="5.875" style="7" bestFit="1" customWidth="1"/>
    <col min="7168" max="7168" width="7" style="7" customWidth="1"/>
    <col min="7169" max="7169" width="18.125" style="7" customWidth="1"/>
    <col min="7170" max="7170" width="6.375" style="7" bestFit="1" customWidth="1"/>
    <col min="7171" max="7171" width="9.625" style="7" customWidth="1"/>
    <col min="7172" max="7172" width="14.5" style="7" customWidth="1"/>
    <col min="7173" max="7173" width="15.625" style="7" customWidth="1"/>
    <col min="7174" max="7174" width="16.375" style="7" customWidth="1"/>
    <col min="7175" max="7175" width="13.5" style="7" customWidth="1"/>
    <col min="7176" max="7176" width="15" style="7" customWidth="1"/>
    <col min="7177" max="7177" width="9.625" style="7" customWidth="1"/>
    <col min="7178" max="7178" width="6.25" style="7" customWidth="1"/>
    <col min="7179" max="7179" width="12.125" style="7" customWidth="1"/>
    <col min="7180" max="7180" width="10.625" style="7"/>
    <col min="7181" max="7181" width="13" style="7" customWidth="1"/>
    <col min="7182" max="7182" width="10.625" style="7"/>
    <col min="7183" max="7183" width="13.25" style="7" customWidth="1"/>
    <col min="7184" max="7422" width="10.625" style="7"/>
    <col min="7423" max="7423" width="5.875" style="7" bestFit="1" customWidth="1"/>
    <col min="7424" max="7424" width="7" style="7" customWidth="1"/>
    <col min="7425" max="7425" width="18.125" style="7" customWidth="1"/>
    <col min="7426" max="7426" width="6.375" style="7" bestFit="1" customWidth="1"/>
    <col min="7427" max="7427" width="9.625" style="7" customWidth="1"/>
    <col min="7428" max="7428" width="14.5" style="7" customWidth="1"/>
    <col min="7429" max="7429" width="15.625" style="7" customWidth="1"/>
    <col min="7430" max="7430" width="16.375" style="7" customWidth="1"/>
    <col min="7431" max="7431" width="13.5" style="7" customWidth="1"/>
    <col min="7432" max="7432" width="15" style="7" customWidth="1"/>
    <col min="7433" max="7433" width="9.625" style="7" customWidth="1"/>
    <col min="7434" max="7434" width="6.25" style="7" customWidth="1"/>
    <col min="7435" max="7435" width="12.125" style="7" customWidth="1"/>
    <col min="7436" max="7436" width="10.625" style="7"/>
    <col min="7437" max="7437" width="13" style="7" customWidth="1"/>
    <col min="7438" max="7438" width="10.625" style="7"/>
    <col min="7439" max="7439" width="13.25" style="7" customWidth="1"/>
    <col min="7440" max="7678" width="10.625" style="7"/>
    <col min="7679" max="7679" width="5.875" style="7" bestFit="1" customWidth="1"/>
    <col min="7680" max="7680" width="7" style="7" customWidth="1"/>
    <col min="7681" max="7681" width="18.125" style="7" customWidth="1"/>
    <col min="7682" max="7682" width="6.375" style="7" bestFit="1" customWidth="1"/>
    <col min="7683" max="7683" width="9.625" style="7" customWidth="1"/>
    <col min="7684" max="7684" width="14.5" style="7" customWidth="1"/>
    <col min="7685" max="7685" width="15.625" style="7" customWidth="1"/>
    <col min="7686" max="7686" width="16.375" style="7" customWidth="1"/>
    <col min="7687" max="7687" width="13.5" style="7" customWidth="1"/>
    <col min="7688" max="7688" width="15" style="7" customWidth="1"/>
    <col min="7689" max="7689" width="9.625" style="7" customWidth="1"/>
    <col min="7690" max="7690" width="6.25" style="7" customWidth="1"/>
    <col min="7691" max="7691" width="12.125" style="7" customWidth="1"/>
    <col min="7692" max="7692" width="10.625" style="7"/>
    <col min="7693" max="7693" width="13" style="7" customWidth="1"/>
    <col min="7694" max="7694" width="10.625" style="7"/>
    <col min="7695" max="7695" width="13.25" style="7" customWidth="1"/>
    <col min="7696" max="7934" width="10.625" style="7"/>
    <col min="7935" max="7935" width="5.875" style="7" bestFit="1" customWidth="1"/>
    <col min="7936" max="7936" width="7" style="7" customWidth="1"/>
    <col min="7937" max="7937" width="18.125" style="7" customWidth="1"/>
    <col min="7938" max="7938" width="6.375" style="7" bestFit="1" customWidth="1"/>
    <col min="7939" max="7939" width="9.625" style="7" customWidth="1"/>
    <col min="7940" max="7940" width="14.5" style="7" customWidth="1"/>
    <col min="7941" max="7941" width="15.625" style="7" customWidth="1"/>
    <col min="7942" max="7942" width="16.375" style="7" customWidth="1"/>
    <col min="7943" max="7943" width="13.5" style="7" customWidth="1"/>
    <col min="7944" max="7944" width="15" style="7" customWidth="1"/>
    <col min="7945" max="7945" width="9.625" style="7" customWidth="1"/>
    <col min="7946" max="7946" width="6.25" style="7" customWidth="1"/>
    <col min="7947" max="7947" width="12.125" style="7" customWidth="1"/>
    <col min="7948" max="7948" width="10.625" style="7"/>
    <col min="7949" max="7949" width="13" style="7" customWidth="1"/>
    <col min="7950" max="7950" width="10.625" style="7"/>
    <col min="7951" max="7951" width="13.25" style="7" customWidth="1"/>
    <col min="7952" max="8190" width="10.625" style="7"/>
    <col min="8191" max="8191" width="5.875" style="7" bestFit="1" customWidth="1"/>
    <col min="8192" max="8192" width="7" style="7" customWidth="1"/>
    <col min="8193" max="8193" width="18.125" style="7" customWidth="1"/>
    <col min="8194" max="8194" width="6.375" style="7" bestFit="1" customWidth="1"/>
    <col min="8195" max="8195" width="9.625" style="7" customWidth="1"/>
    <col min="8196" max="8196" width="14.5" style="7" customWidth="1"/>
    <col min="8197" max="8197" width="15.625" style="7" customWidth="1"/>
    <col min="8198" max="8198" width="16.375" style="7" customWidth="1"/>
    <col min="8199" max="8199" width="13.5" style="7" customWidth="1"/>
    <col min="8200" max="8200" width="15" style="7" customWidth="1"/>
    <col min="8201" max="8201" width="9.625" style="7" customWidth="1"/>
    <col min="8202" max="8202" width="6.25" style="7" customWidth="1"/>
    <col min="8203" max="8203" width="12.125" style="7" customWidth="1"/>
    <col min="8204" max="8204" width="10.625" style="7"/>
    <col min="8205" max="8205" width="13" style="7" customWidth="1"/>
    <col min="8206" max="8206" width="10.625" style="7"/>
    <col min="8207" max="8207" width="13.25" style="7" customWidth="1"/>
    <col min="8208" max="8446" width="10.625" style="7"/>
    <col min="8447" max="8447" width="5.875" style="7" bestFit="1" customWidth="1"/>
    <col min="8448" max="8448" width="7" style="7" customWidth="1"/>
    <col min="8449" max="8449" width="18.125" style="7" customWidth="1"/>
    <col min="8450" max="8450" width="6.375" style="7" bestFit="1" customWidth="1"/>
    <col min="8451" max="8451" width="9.625" style="7" customWidth="1"/>
    <col min="8452" max="8452" width="14.5" style="7" customWidth="1"/>
    <col min="8453" max="8453" width="15.625" style="7" customWidth="1"/>
    <col min="8454" max="8454" width="16.375" style="7" customWidth="1"/>
    <col min="8455" max="8455" width="13.5" style="7" customWidth="1"/>
    <col min="8456" max="8456" width="15" style="7" customWidth="1"/>
    <col min="8457" max="8457" width="9.625" style="7" customWidth="1"/>
    <col min="8458" max="8458" width="6.25" style="7" customWidth="1"/>
    <col min="8459" max="8459" width="12.125" style="7" customWidth="1"/>
    <col min="8460" max="8460" width="10.625" style="7"/>
    <col min="8461" max="8461" width="13" style="7" customWidth="1"/>
    <col min="8462" max="8462" width="10.625" style="7"/>
    <col min="8463" max="8463" width="13.25" style="7" customWidth="1"/>
    <col min="8464" max="8702" width="10.625" style="7"/>
    <col min="8703" max="8703" width="5.875" style="7" bestFit="1" customWidth="1"/>
    <col min="8704" max="8704" width="7" style="7" customWidth="1"/>
    <col min="8705" max="8705" width="18.125" style="7" customWidth="1"/>
    <col min="8706" max="8706" width="6.375" style="7" bestFit="1" customWidth="1"/>
    <col min="8707" max="8707" width="9.625" style="7" customWidth="1"/>
    <col min="8708" max="8708" width="14.5" style="7" customWidth="1"/>
    <col min="8709" max="8709" width="15.625" style="7" customWidth="1"/>
    <col min="8710" max="8710" width="16.375" style="7" customWidth="1"/>
    <col min="8711" max="8711" width="13.5" style="7" customWidth="1"/>
    <col min="8712" max="8712" width="15" style="7" customWidth="1"/>
    <col min="8713" max="8713" width="9.625" style="7" customWidth="1"/>
    <col min="8714" max="8714" width="6.25" style="7" customWidth="1"/>
    <col min="8715" max="8715" width="12.125" style="7" customWidth="1"/>
    <col min="8716" max="8716" width="10.625" style="7"/>
    <col min="8717" max="8717" width="13" style="7" customWidth="1"/>
    <col min="8718" max="8718" width="10.625" style="7"/>
    <col min="8719" max="8719" width="13.25" style="7" customWidth="1"/>
    <col min="8720" max="8958" width="10.625" style="7"/>
    <col min="8959" max="8959" width="5.875" style="7" bestFit="1" customWidth="1"/>
    <col min="8960" max="8960" width="7" style="7" customWidth="1"/>
    <col min="8961" max="8961" width="18.125" style="7" customWidth="1"/>
    <col min="8962" max="8962" width="6.375" style="7" bestFit="1" customWidth="1"/>
    <col min="8963" max="8963" width="9.625" style="7" customWidth="1"/>
    <col min="8964" max="8964" width="14.5" style="7" customWidth="1"/>
    <col min="8965" max="8965" width="15.625" style="7" customWidth="1"/>
    <col min="8966" max="8966" width="16.375" style="7" customWidth="1"/>
    <col min="8967" max="8967" width="13.5" style="7" customWidth="1"/>
    <col min="8968" max="8968" width="15" style="7" customWidth="1"/>
    <col min="8969" max="8969" width="9.625" style="7" customWidth="1"/>
    <col min="8970" max="8970" width="6.25" style="7" customWidth="1"/>
    <col min="8971" max="8971" width="12.125" style="7" customWidth="1"/>
    <col min="8972" max="8972" width="10.625" style="7"/>
    <col min="8973" max="8973" width="13" style="7" customWidth="1"/>
    <col min="8974" max="8974" width="10.625" style="7"/>
    <col min="8975" max="8975" width="13.25" style="7" customWidth="1"/>
    <col min="8976" max="9214" width="10.625" style="7"/>
    <col min="9215" max="9215" width="5.875" style="7" bestFit="1" customWidth="1"/>
    <col min="9216" max="9216" width="7" style="7" customWidth="1"/>
    <col min="9217" max="9217" width="18.125" style="7" customWidth="1"/>
    <col min="9218" max="9218" width="6.375" style="7" bestFit="1" customWidth="1"/>
    <col min="9219" max="9219" width="9.625" style="7" customWidth="1"/>
    <col min="9220" max="9220" width="14.5" style="7" customWidth="1"/>
    <col min="9221" max="9221" width="15.625" style="7" customWidth="1"/>
    <col min="9222" max="9222" width="16.375" style="7" customWidth="1"/>
    <col min="9223" max="9223" width="13.5" style="7" customWidth="1"/>
    <col min="9224" max="9224" width="15" style="7" customWidth="1"/>
    <col min="9225" max="9225" width="9.625" style="7" customWidth="1"/>
    <col min="9226" max="9226" width="6.25" style="7" customWidth="1"/>
    <col min="9227" max="9227" width="12.125" style="7" customWidth="1"/>
    <col min="9228" max="9228" width="10.625" style="7"/>
    <col min="9229" max="9229" width="13" style="7" customWidth="1"/>
    <col min="9230" max="9230" width="10.625" style="7"/>
    <col min="9231" max="9231" width="13.25" style="7" customWidth="1"/>
    <col min="9232" max="9470" width="10.625" style="7"/>
    <col min="9471" max="9471" width="5.875" style="7" bestFit="1" customWidth="1"/>
    <col min="9472" max="9472" width="7" style="7" customWidth="1"/>
    <col min="9473" max="9473" width="18.125" style="7" customWidth="1"/>
    <col min="9474" max="9474" width="6.375" style="7" bestFit="1" customWidth="1"/>
    <col min="9475" max="9475" width="9.625" style="7" customWidth="1"/>
    <col min="9476" max="9476" width="14.5" style="7" customWidth="1"/>
    <col min="9477" max="9477" width="15.625" style="7" customWidth="1"/>
    <col min="9478" max="9478" width="16.375" style="7" customWidth="1"/>
    <col min="9479" max="9479" width="13.5" style="7" customWidth="1"/>
    <col min="9480" max="9480" width="15" style="7" customWidth="1"/>
    <col min="9481" max="9481" width="9.625" style="7" customWidth="1"/>
    <col min="9482" max="9482" width="6.25" style="7" customWidth="1"/>
    <col min="9483" max="9483" width="12.125" style="7" customWidth="1"/>
    <col min="9484" max="9484" width="10.625" style="7"/>
    <col min="9485" max="9485" width="13" style="7" customWidth="1"/>
    <col min="9486" max="9486" width="10.625" style="7"/>
    <col min="9487" max="9487" width="13.25" style="7" customWidth="1"/>
    <col min="9488" max="9726" width="10.625" style="7"/>
    <col min="9727" max="9727" width="5.875" style="7" bestFit="1" customWidth="1"/>
    <col min="9728" max="9728" width="7" style="7" customWidth="1"/>
    <col min="9729" max="9729" width="18.125" style="7" customWidth="1"/>
    <col min="9730" max="9730" width="6.375" style="7" bestFit="1" customWidth="1"/>
    <col min="9731" max="9731" width="9.625" style="7" customWidth="1"/>
    <col min="9732" max="9732" width="14.5" style="7" customWidth="1"/>
    <col min="9733" max="9733" width="15.625" style="7" customWidth="1"/>
    <col min="9734" max="9734" width="16.375" style="7" customWidth="1"/>
    <col min="9735" max="9735" width="13.5" style="7" customWidth="1"/>
    <col min="9736" max="9736" width="15" style="7" customWidth="1"/>
    <col min="9737" max="9737" width="9.625" style="7" customWidth="1"/>
    <col min="9738" max="9738" width="6.25" style="7" customWidth="1"/>
    <col min="9739" max="9739" width="12.125" style="7" customWidth="1"/>
    <col min="9740" max="9740" width="10.625" style="7"/>
    <col min="9741" max="9741" width="13" style="7" customWidth="1"/>
    <col min="9742" max="9742" width="10.625" style="7"/>
    <col min="9743" max="9743" width="13.25" style="7" customWidth="1"/>
    <col min="9744" max="9982" width="10.625" style="7"/>
    <col min="9983" max="9983" width="5.875" style="7" bestFit="1" customWidth="1"/>
    <col min="9984" max="9984" width="7" style="7" customWidth="1"/>
    <col min="9985" max="9985" width="18.125" style="7" customWidth="1"/>
    <col min="9986" max="9986" width="6.375" style="7" bestFit="1" customWidth="1"/>
    <col min="9987" max="9987" width="9.625" style="7" customWidth="1"/>
    <col min="9988" max="9988" width="14.5" style="7" customWidth="1"/>
    <col min="9989" max="9989" width="15.625" style="7" customWidth="1"/>
    <col min="9990" max="9990" width="16.375" style="7" customWidth="1"/>
    <col min="9991" max="9991" width="13.5" style="7" customWidth="1"/>
    <col min="9992" max="9992" width="15" style="7" customWidth="1"/>
    <col min="9993" max="9993" width="9.625" style="7" customWidth="1"/>
    <col min="9994" max="9994" width="6.25" style="7" customWidth="1"/>
    <col min="9995" max="9995" width="12.125" style="7" customWidth="1"/>
    <col min="9996" max="9996" width="10.625" style="7"/>
    <col min="9997" max="9997" width="13" style="7" customWidth="1"/>
    <col min="9998" max="9998" width="10.625" style="7"/>
    <col min="9999" max="9999" width="13.25" style="7" customWidth="1"/>
    <col min="10000" max="10238" width="10.625" style="7"/>
    <col min="10239" max="10239" width="5.875" style="7" bestFit="1" customWidth="1"/>
    <col min="10240" max="10240" width="7" style="7" customWidth="1"/>
    <col min="10241" max="10241" width="18.125" style="7" customWidth="1"/>
    <col min="10242" max="10242" width="6.375" style="7" bestFit="1" customWidth="1"/>
    <col min="10243" max="10243" width="9.625" style="7" customWidth="1"/>
    <col min="10244" max="10244" width="14.5" style="7" customWidth="1"/>
    <col min="10245" max="10245" width="15.625" style="7" customWidth="1"/>
    <col min="10246" max="10246" width="16.375" style="7" customWidth="1"/>
    <col min="10247" max="10247" width="13.5" style="7" customWidth="1"/>
    <col min="10248" max="10248" width="15" style="7" customWidth="1"/>
    <col min="10249" max="10249" width="9.625" style="7" customWidth="1"/>
    <col min="10250" max="10250" width="6.25" style="7" customWidth="1"/>
    <col min="10251" max="10251" width="12.125" style="7" customWidth="1"/>
    <col min="10252" max="10252" width="10.625" style="7"/>
    <col min="10253" max="10253" width="13" style="7" customWidth="1"/>
    <col min="10254" max="10254" width="10.625" style="7"/>
    <col min="10255" max="10255" width="13.25" style="7" customWidth="1"/>
    <col min="10256" max="10494" width="10.625" style="7"/>
    <col min="10495" max="10495" width="5.875" style="7" bestFit="1" customWidth="1"/>
    <col min="10496" max="10496" width="7" style="7" customWidth="1"/>
    <col min="10497" max="10497" width="18.125" style="7" customWidth="1"/>
    <col min="10498" max="10498" width="6.375" style="7" bestFit="1" customWidth="1"/>
    <col min="10499" max="10499" width="9.625" style="7" customWidth="1"/>
    <col min="10500" max="10500" width="14.5" style="7" customWidth="1"/>
    <col min="10501" max="10501" width="15.625" style="7" customWidth="1"/>
    <col min="10502" max="10502" width="16.375" style="7" customWidth="1"/>
    <col min="10503" max="10503" width="13.5" style="7" customWidth="1"/>
    <col min="10504" max="10504" width="15" style="7" customWidth="1"/>
    <col min="10505" max="10505" width="9.625" style="7" customWidth="1"/>
    <col min="10506" max="10506" width="6.25" style="7" customWidth="1"/>
    <col min="10507" max="10507" width="12.125" style="7" customWidth="1"/>
    <col min="10508" max="10508" width="10.625" style="7"/>
    <col min="10509" max="10509" width="13" style="7" customWidth="1"/>
    <col min="10510" max="10510" width="10.625" style="7"/>
    <col min="10511" max="10511" width="13.25" style="7" customWidth="1"/>
    <col min="10512" max="10750" width="10.625" style="7"/>
    <col min="10751" max="10751" width="5.875" style="7" bestFit="1" customWidth="1"/>
    <col min="10752" max="10752" width="7" style="7" customWidth="1"/>
    <col min="10753" max="10753" width="18.125" style="7" customWidth="1"/>
    <col min="10754" max="10754" width="6.375" style="7" bestFit="1" customWidth="1"/>
    <col min="10755" max="10755" width="9.625" style="7" customWidth="1"/>
    <col min="10756" max="10756" width="14.5" style="7" customWidth="1"/>
    <col min="10757" max="10757" width="15.625" style="7" customWidth="1"/>
    <col min="10758" max="10758" width="16.375" style="7" customWidth="1"/>
    <col min="10759" max="10759" width="13.5" style="7" customWidth="1"/>
    <col min="10760" max="10760" width="15" style="7" customWidth="1"/>
    <col min="10761" max="10761" width="9.625" style="7" customWidth="1"/>
    <col min="10762" max="10762" width="6.25" style="7" customWidth="1"/>
    <col min="10763" max="10763" width="12.125" style="7" customWidth="1"/>
    <col min="10764" max="10764" width="10.625" style="7"/>
    <col min="10765" max="10765" width="13" style="7" customWidth="1"/>
    <col min="10766" max="10766" width="10.625" style="7"/>
    <col min="10767" max="10767" width="13.25" style="7" customWidth="1"/>
    <col min="10768" max="11006" width="10.625" style="7"/>
    <col min="11007" max="11007" width="5.875" style="7" bestFit="1" customWidth="1"/>
    <col min="11008" max="11008" width="7" style="7" customWidth="1"/>
    <col min="11009" max="11009" width="18.125" style="7" customWidth="1"/>
    <col min="11010" max="11010" width="6.375" style="7" bestFit="1" customWidth="1"/>
    <col min="11011" max="11011" width="9.625" style="7" customWidth="1"/>
    <col min="11012" max="11012" width="14.5" style="7" customWidth="1"/>
    <col min="11013" max="11013" width="15.625" style="7" customWidth="1"/>
    <col min="11014" max="11014" width="16.375" style="7" customWidth="1"/>
    <col min="11015" max="11015" width="13.5" style="7" customWidth="1"/>
    <col min="11016" max="11016" width="15" style="7" customWidth="1"/>
    <col min="11017" max="11017" width="9.625" style="7" customWidth="1"/>
    <col min="11018" max="11018" width="6.25" style="7" customWidth="1"/>
    <col min="11019" max="11019" width="12.125" style="7" customWidth="1"/>
    <col min="11020" max="11020" width="10.625" style="7"/>
    <col min="11021" max="11021" width="13" style="7" customWidth="1"/>
    <col min="11022" max="11022" width="10.625" style="7"/>
    <col min="11023" max="11023" width="13.25" style="7" customWidth="1"/>
    <col min="11024" max="11262" width="10.625" style="7"/>
    <col min="11263" max="11263" width="5.875" style="7" bestFit="1" customWidth="1"/>
    <col min="11264" max="11264" width="7" style="7" customWidth="1"/>
    <col min="11265" max="11265" width="18.125" style="7" customWidth="1"/>
    <col min="11266" max="11266" width="6.375" style="7" bestFit="1" customWidth="1"/>
    <col min="11267" max="11267" width="9.625" style="7" customWidth="1"/>
    <col min="11268" max="11268" width="14.5" style="7" customWidth="1"/>
    <col min="11269" max="11269" width="15.625" style="7" customWidth="1"/>
    <col min="11270" max="11270" width="16.375" style="7" customWidth="1"/>
    <col min="11271" max="11271" width="13.5" style="7" customWidth="1"/>
    <col min="11272" max="11272" width="15" style="7" customWidth="1"/>
    <col min="11273" max="11273" width="9.625" style="7" customWidth="1"/>
    <col min="11274" max="11274" width="6.25" style="7" customWidth="1"/>
    <col min="11275" max="11275" width="12.125" style="7" customWidth="1"/>
    <col min="11276" max="11276" width="10.625" style="7"/>
    <col min="11277" max="11277" width="13" style="7" customWidth="1"/>
    <col min="11278" max="11278" width="10.625" style="7"/>
    <col min="11279" max="11279" width="13.25" style="7" customWidth="1"/>
    <col min="11280" max="11518" width="10.625" style="7"/>
    <col min="11519" max="11519" width="5.875" style="7" bestFit="1" customWidth="1"/>
    <col min="11520" max="11520" width="7" style="7" customWidth="1"/>
    <col min="11521" max="11521" width="18.125" style="7" customWidth="1"/>
    <col min="11522" max="11522" width="6.375" style="7" bestFit="1" customWidth="1"/>
    <col min="11523" max="11523" width="9.625" style="7" customWidth="1"/>
    <col min="11524" max="11524" width="14.5" style="7" customWidth="1"/>
    <col min="11525" max="11525" width="15.625" style="7" customWidth="1"/>
    <col min="11526" max="11526" width="16.375" style="7" customWidth="1"/>
    <col min="11527" max="11527" width="13.5" style="7" customWidth="1"/>
    <col min="11528" max="11528" width="15" style="7" customWidth="1"/>
    <col min="11529" max="11529" width="9.625" style="7" customWidth="1"/>
    <col min="11530" max="11530" width="6.25" style="7" customWidth="1"/>
    <col min="11531" max="11531" width="12.125" style="7" customWidth="1"/>
    <col min="11532" max="11532" width="10.625" style="7"/>
    <col min="11533" max="11533" width="13" style="7" customWidth="1"/>
    <col min="11534" max="11534" width="10.625" style="7"/>
    <col min="11535" max="11535" width="13.25" style="7" customWidth="1"/>
    <col min="11536" max="11774" width="10.625" style="7"/>
    <col min="11775" max="11775" width="5.875" style="7" bestFit="1" customWidth="1"/>
    <col min="11776" max="11776" width="7" style="7" customWidth="1"/>
    <col min="11777" max="11777" width="18.125" style="7" customWidth="1"/>
    <col min="11778" max="11778" width="6.375" style="7" bestFit="1" customWidth="1"/>
    <col min="11779" max="11779" width="9.625" style="7" customWidth="1"/>
    <col min="11780" max="11780" width="14.5" style="7" customWidth="1"/>
    <col min="11781" max="11781" width="15.625" style="7" customWidth="1"/>
    <col min="11782" max="11782" width="16.375" style="7" customWidth="1"/>
    <col min="11783" max="11783" width="13.5" style="7" customWidth="1"/>
    <col min="11784" max="11784" width="15" style="7" customWidth="1"/>
    <col min="11785" max="11785" width="9.625" style="7" customWidth="1"/>
    <col min="11786" max="11786" width="6.25" style="7" customWidth="1"/>
    <col min="11787" max="11787" width="12.125" style="7" customWidth="1"/>
    <col min="11788" max="11788" width="10.625" style="7"/>
    <col min="11789" max="11789" width="13" style="7" customWidth="1"/>
    <col min="11790" max="11790" width="10.625" style="7"/>
    <col min="11791" max="11791" width="13.25" style="7" customWidth="1"/>
    <col min="11792" max="12030" width="10.625" style="7"/>
    <col min="12031" max="12031" width="5.875" style="7" bestFit="1" customWidth="1"/>
    <col min="12032" max="12032" width="7" style="7" customWidth="1"/>
    <col min="12033" max="12033" width="18.125" style="7" customWidth="1"/>
    <col min="12034" max="12034" width="6.375" style="7" bestFit="1" customWidth="1"/>
    <col min="12035" max="12035" width="9.625" style="7" customWidth="1"/>
    <col min="12036" max="12036" width="14.5" style="7" customWidth="1"/>
    <col min="12037" max="12037" width="15.625" style="7" customWidth="1"/>
    <col min="12038" max="12038" width="16.375" style="7" customWidth="1"/>
    <col min="12039" max="12039" width="13.5" style="7" customWidth="1"/>
    <col min="12040" max="12040" width="15" style="7" customWidth="1"/>
    <col min="12041" max="12041" width="9.625" style="7" customWidth="1"/>
    <col min="12042" max="12042" width="6.25" style="7" customWidth="1"/>
    <col min="12043" max="12043" width="12.125" style="7" customWidth="1"/>
    <col min="12044" max="12044" width="10.625" style="7"/>
    <col min="12045" max="12045" width="13" style="7" customWidth="1"/>
    <col min="12046" max="12046" width="10.625" style="7"/>
    <col min="12047" max="12047" width="13.25" style="7" customWidth="1"/>
    <col min="12048" max="12286" width="10.625" style="7"/>
    <col min="12287" max="12287" width="5.875" style="7" bestFit="1" customWidth="1"/>
    <col min="12288" max="12288" width="7" style="7" customWidth="1"/>
    <col min="12289" max="12289" width="18.125" style="7" customWidth="1"/>
    <col min="12290" max="12290" width="6.375" style="7" bestFit="1" customWidth="1"/>
    <col min="12291" max="12291" width="9.625" style="7" customWidth="1"/>
    <col min="12292" max="12292" width="14.5" style="7" customWidth="1"/>
    <col min="12293" max="12293" width="15.625" style="7" customWidth="1"/>
    <col min="12294" max="12294" width="16.375" style="7" customWidth="1"/>
    <col min="12295" max="12295" width="13.5" style="7" customWidth="1"/>
    <col min="12296" max="12296" width="15" style="7" customWidth="1"/>
    <col min="12297" max="12297" width="9.625" style="7" customWidth="1"/>
    <col min="12298" max="12298" width="6.25" style="7" customWidth="1"/>
    <col min="12299" max="12299" width="12.125" style="7" customWidth="1"/>
    <col min="12300" max="12300" width="10.625" style="7"/>
    <col min="12301" max="12301" width="13" style="7" customWidth="1"/>
    <col min="12302" max="12302" width="10.625" style="7"/>
    <col min="12303" max="12303" width="13.25" style="7" customWidth="1"/>
    <col min="12304" max="12542" width="10.625" style="7"/>
    <col min="12543" max="12543" width="5.875" style="7" bestFit="1" customWidth="1"/>
    <col min="12544" max="12544" width="7" style="7" customWidth="1"/>
    <col min="12545" max="12545" width="18.125" style="7" customWidth="1"/>
    <col min="12546" max="12546" width="6.375" style="7" bestFit="1" customWidth="1"/>
    <col min="12547" max="12547" width="9.625" style="7" customWidth="1"/>
    <col min="12548" max="12548" width="14.5" style="7" customWidth="1"/>
    <col min="12549" max="12549" width="15.625" style="7" customWidth="1"/>
    <col min="12550" max="12550" width="16.375" style="7" customWidth="1"/>
    <col min="12551" max="12551" width="13.5" style="7" customWidth="1"/>
    <col min="12552" max="12552" width="15" style="7" customWidth="1"/>
    <col min="12553" max="12553" width="9.625" style="7" customWidth="1"/>
    <col min="12554" max="12554" width="6.25" style="7" customWidth="1"/>
    <col min="12555" max="12555" width="12.125" style="7" customWidth="1"/>
    <col min="12556" max="12556" width="10.625" style="7"/>
    <col min="12557" max="12557" width="13" style="7" customWidth="1"/>
    <col min="12558" max="12558" width="10.625" style="7"/>
    <col min="12559" max="12559" width="13.25" style="7" customWidth="1"/>
    <col min="12560" max="12798" width="10.625" style="7"/>
    <col min="12799" max="12799" width="5.875" style="7" bestFit="1" customWidth="1"/>
    <col min="12800" max="12800" width="7" style="7" customWidth="1"/>
    <col min="12801" max="12801" width="18.125" style="7" customWidth="1"/>
    <col min="12802" max="12802" width="6.375" style="7" bestFit="1" customWidth="1"/>
    <col min="12803" max="12803" width="9.625" style="7" customWidth="1"/>
    <col min="12804" max="12804" width="14.5" style="7" customWidth="1"/>
    <col min="12805" max="12805" width="15.625" style="7" customWidth="1"/>
    <col min="12806" max="12806" width="16.375" style="7" customWidth="1"/>
    <col min="12807" max="12807" width="13.5" style="7" customWidth="1"/>
    <col min="12808" max="12808" width="15" style="7" customWidth="1"/>
    <col min="12809" max="12809" width="9.625" style="7" customWidth="1"/>
    <col min="12810" max="12810" width="6.25" style="7" customWidth="1"/>
    <col min="12811" max="12811" width="12.125" style="7" customWidth="1"/>
    <col min="12812" max="12812" width="10.625" style="7"/>
    <col min="12813" max="12813" width="13" style="7" customWidth="1"/>
    <col min="12814" max="12814" width="10.625" style="7"/>
    <col min="12815" max="12815" width="13.25" style="7" customWidth="1"/>
    <col min="12816" max="13054" width="10.625" style="7"/>
    <col min="13055" max="13055" width="5.875" style="7" bestFit="1" customWidth="1"/>
    <col min="13056" max="13056" width="7" style="7" customWidth="1"/>
    <col min="13057" max="13057" width="18.125" style="7" customWidth="1"/>
    <col min="13058" max="13058" width="6.375" style="7" bestFit="1" customWidth="1"/>
    <col min="13059" max="13059" width="9.625" style="7" customWidth="1"/>
    <col min="13060" max="13060" width="14.5" style="7" customWidth="1"/>
    <col min="13061" max="13061" width="15.625" style="7" customWidth="1"/>
    <col min="13062" max="13062" width="16.375" style="7" customWidth="1"/>
    <col min="13063" max="13063" width="13.5" style="7" customWidth="1"/>
    <col min="13064" max="13064" width="15" style="7" customWidth="1"/>
    <col min="13065" max="13065" width="9.625" style="7" customWidth="1"/>
    <col min="13066" max="13066" width="6.25" style="7" customWidth="1"/>
    <col min="13067" max="13067" width="12.125" style="7" customWidth="1"/>
    <col min="13068" max="13068" width="10.625" style="7"/>
    <col min="13069" max="13069" width="13" style="7" customWidth="1"/>
    <col min="13070" max="13070" width="10.625" style="7"/>
    <col min="13071" max="13071" width="13.25" style="7" customWidth="1"/>
    <col min="13072" max="13310" width="10.625" style="7"/>
    <col min="13311" max="13311" width="5.875" style="7" bestFit="1" customWidth="1"/>
    <col min="13312" max="13312" width="7" style="7" customWidth="1"/>
    <col min="13313" max="13313" width="18.125" style="7" customWidth="1"/>
    <col min="13314" max="13314" width="6.375" style="7" bestFit="1" customWidth="1"/>
    <col min="13315" max="13315" width="9.625" style="7" customWidth="1"/>
    <col min="13316" max="13316" width="14.5" style="7" customWidth="1"/>
    <col min="13317" max="13317" width="15.625" style="7" customWidth="1"/>
    <col min="13318" max="13318" width="16.375" style="7" customWidth="1"/>
    <col min="13319" max="13319" width="13.5" style="7" customWidth="1"/>
    <col min="13320" max="13320" width="15" style="7" customWidth="1"/>
    <col min="13321" max="13321" width="9.625" style="7" customWidth="1"/>
    <col min="13322" max="13322" width="6.25" style="7" customWidth="1"/>
    <col min="13323" max="13323" width="12.125" style="7" customWidth="1"/>
    <col min="13324" max="13324" width="10.625" style="7"/>
    <col min="13325" max="13325" width="13" style="7" customWidth="1"/>
    <col min="13326" max="13326" width="10.625" style="7"/>
    <col min="13327" max="13327" width="13.25" style="7" customWidth="1"/>
    <col min="13328" max="13566" width="10.625" style="7"/>
    <col min="13567" max="13567" width="5.875" style="7" bestFit="1" customWidth="1"/>
    <col min="13568" max="13568" width="7" style="7" customWidth="1"/>
    <col min="13569" max="13569" width="18.125" style="7" customWidth="1"/>
    <col min="13570" max="13570" width="6.375" style="7" bestFit="1" customWidth="1"/>
    <col min="13571" max="13571" width="9.625" style="7" customWidth="1"/>
    <col min="13572" max="13572" width="14.5" style="7" customWidth="1"/>
    <col min="13573" max="13573" width="15.625" style="7" customWidth="1"/>
    <col min="13574" max="13574" width="16.375" style="7" customWidth="1"/>
    <col min="13575" max="13575" width="13.5" style="7" customWidth="1"/>
    <col min="13576" max="13576" width="15" style="7" customWidth="1"/>
    <col min="13577" max="13577" width="9.625" style="7" customWidth="1"/>
    <col min="13578" max="13578" width="6.25" style="7" customWidth="1"/>
    <col min="13579" max="13579" width="12.125" style="7" customWidth="1"/>
    <col min="13580" max="13580" width="10.625" style="7"/>
    <col min="13581" max="13581" width="13" style="7" customWidth="1"/>
    <col min="13582" max="13582" width="10.625" style="7"/>
    <col min="13583" max="13583" width="13.25" style="7" customWidth="1"/>
    <col min="13584" max="13822" width="10.625" style="7"/>
    <col min="13823" max="13823" width="5.875" style="7" bestFit="1" customWidth="1"/>
    <col min="13824" max="13824" width="7" style="7" customWidth="1"/>
    <col min="13825" max="13825" width="18.125" style="7" customWidth="1"/>
    <col min="13826" max="13826" width="6.375" style="7" bestFit="1" customWidth="1"/>
    <col min="13827" max="13827" width="9.625" style="7" customWidth="1"/>
    <col min="13828" max="13828" width="14.5" style="7" customWidth="1"/>
    <col min="13829" max="13829" width="15.625" style="7" customWidth="1"/>
    <col min="13830" max="13830" width="16.375" style="7" customWidth="1"/>
    <col min="13831" max="13831" width="13.5" style="7" customWidth="1"/>
    <col min="13832" max="13832" width="15" style="7" customWidth="1"/>
    <col min="13833" max="13833" width="9.625" style="7" customWidth="1"/>
    <col min="13834" max="13834" width="6.25" style="7" customWidth="1"/>
    <col min="13835" max="13835" width="12.125" style="7" customWidth="1"/>
    <col min="13836" max="13836" width="10.625" style="7"/>
    <col min="13837" max="13837" width="13" style="7" customWidth="1"/>
    <col min="13838" max="13838" width="10.625" style="7"/>
    <col min="13839" max="13839" width="13.25" style="7" customWidth="1"/>
    <col min="13840" max="14078" width="10.625" style="7"/>
    <col min="14079" max="14079" width="5.875" style="7" bestFit="1" customWidth="1"/>
    <col min="14080" max="14080" width="7" style="7" customWidth="1"/>
    <col min="14081" max="14081" width="18.125" style="7" customWidth="1"/>
    <col min="14082" max="14082" width="6.375" style="7" bestFit="1" customWidth="1"/>
    <col min="14083" max="14083" width="9.625" style="7" customWidth="1"/>
    <col min="14084" max="14084" width="14.5" style="7" customWidth="1"/>
    <col min="14085" max="14085" width="15.625" style="7" customWidth="1"/>
    <col min="14086" max="14086" width="16.375" style="7" customWidth="1"/>
    <col min="14087" max="14087" width="13.5" style="7" customWidth="1"/>
    <col min="14088" max="14088" width="15" style="7" customWidth="1"/>
    <col min="14089" max="14089" width="9.625" style="7" customWidth="1"/>
    <col min="14090" max="14090" width="6.25" style="7" customWidth="1"/>
    <col min="14091" max="14091" width="12.125" style="7" customWidth="1"/>
    <col min="14092" max="14092" width="10.625" style="7"/>
    <col min="14093" max="14093" width="13" style="7" customWidth="1"/>
    <col min="14094" max="14094" width="10.625" style="7"/>
    <col min="14095" max="14095" width="13.25" style="7" customWidth="1"/>
    <col min="14096" max="14334" width="10.625" style="7"/>
    <col min="14335" max="14335" width="5.875" style="7" bestFit="1" customWidth="1"/>
    <col min="14336" max="14336" width="7" style="7" customWidth="1"/>
    <col min="14337" max="14337" width="18.125" style="7" customWidth="1"/>
    <col min="14338" max="14338" width="6.375" style="7" bestFit="1" customWidth="1"/>
    <col min="14339" max="14339" width="9.625" style="7" customWidth="1"/>
    <col min="14340" max="14340" width="14.5" style="7" customWidth="1"/>
    <col min="14341" max="14341" width="15.625" style="7" customWidth="1"/>
    <col min="14342" max="14342" width="16.375" style="7" customWidth="1"/>
    <col min="14343" max="14343" width="13.5" style="7" customWidth="1"/>
    <col min="14344" max="14344" width="15" style="7" customWidth="1"/>
    <col min="14345" max="14345" width="9.625" style="7" customWidth="1"/>
    <col min="14346" max="14346" width="6.25" style="7" customWidth="1"/>
    <col min="14347" max="14347" width="12.125" style="7" customWidth="1"/>
    <col min="14348" max="14348" width="10.625" style="7"/>
    <col min="14349" max="14349" width="13" style="7" customWidth="1"/>
    <col min="14350" max="14350" width="10.625" style="7"/>
    <col min="14351" max="14351" width="13.25" style="7" customWidth="1"/>
    <col min="14352" max="14590" width="10.625" style="7"/>
    <col min="14591" max="14591" width="5.875" style="7" bestFit="1" customWidth="1"/>
    <col min="14592" max="14592" width="7" style="7" customWidth="1"/>
    <col min="14593" max="14593" width="18.125" style="7" customWidth="1"/>
    <col min="14594" max="14594" width="6.375" style="7" bestFit="1" customWidth="1"/>
    <col min="14595" max="14595" width="9.625" style="7" customWidth="1"/>
    <col min="14596" max="14596" width="14.5" style="7" customWidth="1"/>
    <col min="14597" max="14597" width="15.625" style="7" customWidth="1"/>
    <col min="14598" max="14598" width="16.375" style="7" customWidth="1"/>
    <col min="14599" max="14599" width="13.5" style="7" customWidth="1"/>
    <col min="14600" max="14600" width="15" style="7" customWidth="1"/>
    <col min="14601" max="14601" width="9.625" style="7" customWidth="1"/>
    <col min="14602" max="14602" width="6.25" style="7" customWidth="1"/>
    <col min="14603" max="14603" width="12.125" style="7" customWidth="1"/>
    <col min="14604" max="14604" width="10.625" style="7"/>
    <col min="14605" max="14605" width="13" style="7" customWidth="1"/>
    <col min="14606" max="14606" width="10.625" style="7"/>
    <col min="14607" max="14607" width="13.25" style="7" customWidth="1"/>
    <col min="14608" max="14846" width="10.625" style="7"/>
    <col min="14847" max="14847" width="5.875" style="7" bestFit="1" customWidth="1"/>
    <col min="14848" max="14848" width="7" style="7" customWidth="1"/>
    <col min="14849" max="14849" width="18.125" style="7" customWidth="1"/>
    <col min="14850" max="14850" width="6.375" style="7" bestFit="1" customWidth="1"/>
    <col min="14851" max="14851" width="9.625" style="7" customWidth="1"/>
    <col min="14852" max="14852" width="14.5" style="7" customWidth="1"/>
    <col min="14853" max="14853" width="15.625" style="7" customWidth="1"/>
    <col min="14854" max="14854" width="16.375" style="7" customWidth="1"/>
    <col min="14855" max="14855" width="13.5" style="7" customWidth="1"/>
    <col min="14856" max="14856" width="15" style="7" customWidth="1"/>
    <col min="14857" max="14857" width="9.625" style="7" customWidth="1"/>
    <col min="14858" max="14858" width="6.25" style="7" customWidth="1"/>
    <col min="14859" max="14859" width="12.125" style="7" customWidth="1"/>
    <col min="14860" max="14860" width="10.625" style="7"/>
    <col min="14861" max="14861" width="13" style="7" customWidth="1"/>
    <col min="14862" max="14862" width="10.625" style="7"/>
    <col min="14863" max="14863" width="13.25" style="7" customWidth="1"/>
    <col min="14864" max="15102" width="10.625" style="7"/>
    <col min="15103" max="15103" width="5.875" style="7" bestFit="1" customWidth="1"/>
    <col min="15104" max="15104" width="7" style="7" customWidth="1"/>
    <col min="15105" max="15105" width="18.125" style="7" customWidth="1"/>
    <col min="15106" max="15106" width="6.375" style="7" bestFit="1" customWidth="1"/>
    <col min="15107" max="15107" width="9.625" style="7" customWidth="1"/>
    <col min="15108" max="15108" width="14.5" style="7" customWidth="1"/>
    <col min="15109" max="15109" width="15.625" style="7" customWidth="1"/>
    <col min="15110" max="15110" width="16.375" style="7" customWidth="1"/>
    <col min="15111" max="15111" width="13.5" style="7" customWidth="1"/>
    <col min="15112" max="15112" width="15" style="7" customWidth="1"/>
    <col min="15113" max="15113" width="9.625" style="7" customWidth="1"/>
    <col min="15114" max="15114" width="6.25" style="7" customWidth="1"/>
    <col min="15115" max="15115" width="12.125" style="7" customWidth="1"/>
    <col min="15116" max="15116" width="10.625" style="7"/>
    <col min="15117" max="15117" width="13" style="7" customWidth="1"/>
    <col min="15118" max="15118" width="10.625" style="7"/>
    <col min="15119" max="15119" width="13.25" style="7" customWidth="1"/>
    <col min="15120" max="15358" width="10.625" style="7"/>
    <col min="15359" max="15359" width="5.875" style="7" bestFit="1" customWidth="1"/>
    <col min="15360" max="15360" width="7" style="7" customWidth="1"/>
    <col min="15361" max="15361" width="18.125" style="7" customWidth="1"/>
    <col min="15362" max="15362" width="6.375" style="7" bestFit="1" customWidth="1"/>
    <col min="15363" max="15363" width="9.625" style="7" customWidth="1"/>
    <col min="15364" max="15364" width="14.5" style="7" customWidth="1"/>
    <col min="15365" max="15365" width="15.625" style="7" customWidth="1"/>
    <col min="15366" max="15366" width="16.375" style="7" customWidth="1"/>
    <col min="15367" max="15367" width="13.5" style="7" customWidth="1"/>
    <col min="15368" max="15368" width="15" style="7" customWidth="1"/>
    <col min="15369" max="15369" width="9.625" style="7" customWidth="1"/>
    <col min="15370" max="15370" width="6.25" style="7" customWidth="1"/>
    <col min="15371" max="15371" width="12.125" style="7" customWidth="1"/>
    <col min="15372" max="15372" width="10.625" style="7"/>
    <col min="15373" max="15373" width="13" style="7" customWidth="1"/>
    <col min="15374" max="15374" width="10.625" style="7"/>
    <col min="15375" max="15375" width="13.25" style="7" customWidth="1"/>
    <col min="15376" max="15614" width="10.625" style="7"/>
    <col min="15615" max="15615" width="5.875" style="7" bestFit="1" customWidth="1"/>
    <col min="15616" max="15616" width="7" style="7" customWidth="1"/>
    <col min="15617" max="15617" width="18.125" style="7" customWidth="1"/>
    <col min="15618" max="15618" width="6.375" style="7" bestFit="1" customWidth="1"/>
    <col min="15619" max="15619" width="9.625" style="7" customWidth="1"/>
    <col min="15620" max="15620" width="14.5" style="7" customWidth="1"/>
    <col min="15621" max="15621" width="15.625" style="7" customWidth="1"/>
    <col min="15622" max="15622" width="16.375" style="7" customWidth="1"/>
    <col min="15623" max="15623" width="13.5" style="7" customWidth="1"/>
    <col min="15624" max="15624" width="15" style="7" customWidth="1"/>
    <col min="15625" max="15625" width="9.625" style="7" customWidth="1"/>
    <col min="15626" max="15626" width="6.25" style="7" customWidth="1"/>
    <col min="15627" max="15627" width="12.125" style="7" customWidth="1"/>
    <col min="15628" max="15628" width="10.625" style="7"/>
    <col min="15629" max="15629" width="13" style="7" customWidth="1"/>
    <col min="15630" max="15630" width="10.625" style="7"/>
    <col min="15631" max="15631" width="13.25" style="7" customWidth="1"/>
    <col min="15632" max="15870" width="10.625" style="7"/>
    <col min="15871" max="15871" width="5.875" style="7" bestFit="1" customWidth="1"/>
    <col min="15872" max="15872" width="7" style="7" customWidth="1"/>
    <col min="15873" max="15873" width="18.125" style="7" customWidth="1"/>
    <col min="15874" max="15874" width="6.375" style="7" bestFit="1" customWidth="1"/>
    <col min="15875" max="15875" width="9.625" style="7" customWidth="1"/>
    <col min="15876" max="15876" width="14.5" style="7" customWidth="1"/>
    <col min="15877" max="15877" width="15.625" style="7" customWidth="1"/>
    <col min="15878" max="15878" width="16.375" style="7" customWidth="1"/>
    <col min="15879" max="15879" width="13.5" style="7" customWidth="1"/>
    <col min="15880" max="15880" width="15" style="7" customWidth="1"/>
    <col min="15881" max="15881" width="9.625" style="7" customWidth="1"/>
    <col min="15882" max="15882" width="6.25" style="7" customWidth="1"/>
    <col min="15883" max="15883" width="12.125" style="7" customWidth="1"/>
    <col min="15884" max="15884" width="10.625" style="7"/>
    <col min="15885" max="15885" width="13" style="7" customWidth="1"/>
    <col min="15886" max="15886" width="10.625" style="7"/>
    <col min="15887" max="15887" width="13.25" style="7" customWidth="1"/>
    <col min="15888" max="16126" width="10.625" style="7"/>
    <col min="16127" max="16127" width="5.875" style="7" bestFit="1" customWidth="1"/>
    <col min="16128" max="16128" width="7" style="7" customWidth="1"/>
    <col min="16129" max="16129" width="18.125" style="7" customWidth="1"/>
    <col min="16130" max="16130" width="6.375" style="7" bestFit="1" customWidth="1"/>
    <col min="16131" max="16131" width="9.625" style="7" customWidth="1"/>
    <col min="16132" max="16132" width="14.5" style="7" customWidth="1"/>
    <col min="16133" max="16133" width="15.625" style="7" customWidth="1"/>
    <col min="16134" max="16134" width="16.375" style="7" customWidth="1"/>
    <col min="16135" max="16135" width="13.5" style="7" customWidth="1"/>
    <col min="16136" max="16136" width="15" style="7" customWidth="1"/>
    <col min="16137" max="16137" width="9.625" style="7" customWidth="1"/>
    <col min="16138" max="16138" width="6.25" style="7" customWidth="1"/>
    <col min="16139" max="16139" width="12.125" style="7" customWidth="1"/>
    <col min="16140" max="16140" width="10.625" style="7"/>
    <col min="16141" max="16141" width="13" style="7" customWidth="1"/>
    <col min="16142" max="16142" width="10.625" style="7"/>
    <col min="16143" max="16143" width="13.25" style="7" customWidth="1"/>
    <col min="16144" max="16384" width="10.625" style="7"/>
  </cols>
  <sheetData>
    <row r="2" spans="2:10" s="18" customFormat="1" ht="15" customHeight="1">
      <c r="B2" s="585" t="s">
        <v>0</v>
      </c>
      <c r="C2" s="585"/>
      <c r="D2" s="585"/>
      <c r="E2" s="585"/>
      <c r="F2" s="585"/>
      <c r="G2" s="585"/>
      <c r="H2" s="585"/>
      <c r="I2" s="585"/>
      <c r="J2" s="585"/>
    </row>
    <row r="3" spans="2:10" s="18" customFormat="1" ht="15" customHeight="1">
      <c r="B3" s="585" t="s">
        <v>1</v>
      </c>
      <c r="C3" s="585"/>
      <c r="D3" s="585"/>
      <c r="E3" s="585"/>
      <c r="F3" s="585"/>
      <c r="G3" s="585"/>
      <c r="H3" s="585"/>
      <c r="I3" s="585"/>
      <c r="J3" s="585"/>
    </row>
    <row r="4" spans="2:10" s="18" customFormat="1" ht="20.25" customHeight="1">
      <c r="B4" s="585" t="s">
        <v>94</v>
      </c>
      <c r="C4" s="585"/>
      <c r="D4" s="585"/>
      <c r="E4" s="585"/>
      <c r="F4" s="585"/>
      <c r="G4" s="585"/>
      <c r="H4" s="585"/>
      <c r="I4" s="585"/>
      <c r="J4" s="585"/>
    </row>
    <row r="5" spans="2:10" s="18" customFormat="1" ht="15" customHeight="1" thickBot="1">
      <c r="B5" s="585"/>
      <c r="C5" s="585"/>
      <c r="D5" s="585"/>
      <c r="E5" s="585"/>
      <c r="F5" s="585"/>
      <c r="G5" s="585"/>
      <c r="H5" s="585"/>
      <c r="I5" s="585"/>
      <c r="J5" s="585"/>
    </row>
    <row r="6" spans="2:10" s="18" customFormat="1" ht="15" customHeight="1" thickBot="1">
      <c r="B6" s="657" t="str">
        <f>'1. General'!E12</f>
        <v>Especialización en Medicina Interna</v>
      </c>
      <c r="C6" s="658"/>
      <c r="D6" s="658"/>
      <c r="E6" s="658"/>
      <c r="F6" s="658"/>
      <c r="G6" s="658"/>
      <c r="H6" s="658"/>
      <c r="I6" s="658"/>
      <c r="J6" s="659"/>
    </row>
    <row r="7" spans="2:10" s="18" customFormat="1" ht="24.75" customHeight="1" thickBot="1">
      <c r="B7" s="652" t="s">
        <v>41</v>
      </c>
      <c r="C7" s="652" t="s">
        <v>42</v>
      </c>
      <c r="D7" s="652" t="s">
        <v>95</v>
      </c>
      <c r="E7" s="652" t="s">
        <v>60</v>
      </c>
      <c r="F7" s="654" t="s">
        <v>96</v>
      </c>
      <c r="G7" s="655"/>
      <c r="H7" s="655"/>
      <c r="I7" s="655"/>
      <c r="J7" s="656"/>
    </row>
    <row r="8" spans="2:10" s="18" customFormat="1" ht="16.5" thickBot="1">
      <c r="B8" s="653"/>
      <c r="C8" s="653"/>
      <c r="D8" s="653"/>
      <c r="E8" s="653"/>
      <c r="F8" s="314" t="s">
        <v>97</v>
      </c>
      <c r="G8" s="314" t="s">
        <v>98</v>
      </c>
      <c r="H8" s="314" t="s">
        <v>99</v>
      </c>
      <c r="I8" s="314" t="s">
        <v>100</v>
      </c>
      <c r="J8" s="314" t="s">
        <v>101</v>
      </c>
    </row>
    <row r="9" spans="2:10" s="18" customFormat="1" ht="15.75">
      <c r="B9" s="673">
        <v>2022</v>
      </c>
      <c r="C9" s="672" t="s">
        <v>65</v>
      </c>
      <c r="D9" s="449" t="s">
        <v>102</v>
      </c>
      <c r="E9" s="448">
        <f>SUM(F9:J9)</f>
        <v>35</v>
      </c>
      <c r="F9" s="453">
        <v>7</v>
      </c>
      <c r="G9" s="453">
        <v>4</v>
      </c>
      <c r="H9" s="453">
        <v>24</v>
      </c>
      <c r="I9" s="453">
        <v>0</v>
      </c>
      <c r="J9" s="533">
        <v>0</v>
      </c>
    </row>
    <row r="10" spans="2:10" s="18" customFormat="1" ht="15.75">
      <c r="B10" s="660"/>
      <c r="C10" s="666"/>
      <c r="D10" s="376" t="s">
        <v>103</v>
      </c>
      <c r="E10" s="55">
        <f t="shared" ref="E10:E12" si="0">SUM(F10:J10)</f>
        <v>2</v>
      </c>
      <c r="F10" s="377">
        <v>2</v>
      </c>
      <c r="G10" s="377">
        <v>0</v>
      </c>
      <c r="H10" s="377">
        <v>0</v>
      </c>
      <c r="I10" s="377">
        <v>0</v>
      </c>
      <c r="J10" s="529">
        <v>0</v>
      </c>
    </row>
    <row r="11" spans="2:10" s="18" customFormat="1" ht="15.75">
      <c r="B11" s="660"/>
      <c r="C11" s="666"/>
      <c r="D11" s="376" t="s">
        <v>104</v>
      </c>
      <c r="E11" s="55">
        <f t="shared" si="0"/>
        <v>13</v>
      </c>
      <c r="F11" s="377">
        <v>0</v>
      </c>
      <c r="G11" s="377">
        <v>0</v>
      </c>
      <c r="H11" s="377">
        <v>12</v>
      </c>
      <c r="I11" s="377">
        <v>1</v>
      </c>
      <c r="J11" s="378">
        <v>0</v>
      </c>
    </row>
    <row r="12" spans="2:10" s="18" customFormat="1" ht="16.5" thickBot="1">
      <c r="B12" s="660"/>
      <c r="C12" s="668"/>
      <c r="D12" s="379" t="s">
        <v>105</v>
      </c>
      <c r="E12" s="56">
        <f t="shared" si="0"/>
        <v>6</v>
      </c>
      <c r="F12" s="380">
        <v>1</v>
      </c>
      <c r="G12" s="380">
        <v>3</v>
      </c>
      <c r="H12" s="380">
        <v>0</v>
      </c>
      <c r="I12" s="380">
        <v>1</v>
      </c>
      <c r="J12" s="530">
        <v>1</v>
      </c>
    </row>
    <row r="13" spans="2:10" s="18" customFormat="1" ht="16.5" thickTop="1">
      <c r="B13" s="660"/>
      <c r="C13" s="665" t="s">
        <v>67</v>
      </c>
      <c r="D13" s="381" t="s">
        <v>102</v>
      </c>
      <c r="E13" s="57">
        <f>SUM(F13:J13)</f>
        <v>35</v>
      </c>
      <c r="F13" s="382">
        <v>7</v>
      </c>
      <c r="G13" s="382">
        <v>4</v>
      </c>
      <c r="H13" s="382">
        <v>24</v>
      </c>
      <c r="I13" s="382">
        <v>0</v>
      </c>
      <c r="J13" s="536">
        <v>0</v>
      </c>
    </row>
    <row r="14" spans="2:10" s="18" customFormat="1" ht="15.75">
      <c r="B14" s="660"/>
      <c r="C14" s="666"/>
      <c r="D14" s="376" t="s">
        <v>103</v>
      </c>
      <c r="E14" s="55">
        <f t="shared" ref="E14:E16" si="1">SUM(F14:J14)</f>
        <v>2</v>
      </c>
      <c r="F14" s="377">
        <v>2</v>
      </c>
      <c r="G14" s="377">
        <v>0</v>
      </c>
      <c r="H14" s="377">
        <v>0</v>
      </c>
      <c r="I14" s="377">
        <v>0</v>
      </c>
      <c r="J14" s="529">
        <v>0</v>
      </c>
    </row>
    <row r="15" spans="2:10" s="18" customFormat="1" ht="15.75">
      <c r="B15" s="660"/>
      <c r="C15" s="666"/>
      <c r="D15" s="376" t="s">
        <v>104</v>
      </c>
      <c r="E15" s="55">
        <f t="shared" si="1"/>
        <v>13</v>
      </c>
      <c r="F15" s="377">
        <v>0</v>
      </c>
      <c r="G15" s="377">
        <v>0</v>
      </c>
      <c r="H15" s="377">
        <v>12</v>
      </c>
      <c r="I15" s="377">
        <v>1</v>
      </c>
      <c r="J15" s="378">
        <v>0</v>
      </c>
    </row>
    <row r="16" spans="2:10" s="18" customFormat="1" ht="16.5" thickBot="1">
      <c r="B16" s="661"/>
      <c r="C16" s="667"/>
      <c r="D16" s="451" t="s">
        <v>105</v>
      </c>
      <c r="E16" s="450">
        <f t="shared" si="1"/>
        <v>6</v>
      </c>
      <c r="F16" s="452">
        <v>1</v>
      </c>
      <c r="G16" s="452">
        <v>3</v>
      </c>
      <c r="H16" s="452">
        <v>0</v>
      </c>
      <c r="I16" s="452">
        <v>1</v>
      </c>
      <c r="J16" s="534">
        <v>1</v>
      </c>
    </row>
    <row r="17" spans="2:10" s="18" customFormat="1" ht="15.6" customHeight="1">
      <c r="B17" s="676">
        <v>2021</v>
      </c>
      <c r="C17" s="674" t="s">
        <v>65</v>
      </c>
      <c r="D17" s="543" t="s">
        <v>102</v>
      </c>
      <c r="E17" s="542">
        <f>SUM(F17:J17)</f>
        <v>35</v>
      </c>
      <c r="F17" s="549">
        <v>7</v>
      </c>
      <c r="G17" s="549">
        <v>4</v>
      </c>
      <c r="H17" s="549">
        <v>24</v>
      </c>
      <c r="I17" s="549">
        <v>0</v>
      </c>
      <c r="J17" s="550">
        <v>0</v>
      </c>
    </row>
    <row r="18" spans="2:10" s="18" customFormat="1" ht="15.6" customHeight="1">
      <c r="B18" s="677"/>
      <c r="C18" s="663"/>
      <c r="D18" s="537" t="s">
        <v>103</v>
      </c>
      <c r="E18" s="191">
        <f t="shared" ref="E18:E20" si="2">SUM(F18:J18)</f>
        <v>2</v>
      </c>
      <c r="F18" s="538">
        <v>2</v>
      </c>
      <c r="G18" s="538">
        <v>0</v>
      </c>
      <c r="H18" s="538">
        <v>0</v>
      </c>
      <c r="I18" s="538">
        <v>0</v>
      </c>
      <c r="J18" s="531">
        <v>0</v>
      </c>
    </row>
    <row r="19" spans="2:10" s="18" customFormat="1" ht="15.6" customHeight="1">
      <c r="B19" s="677"/>
      <c r="C19" s="663"/>
      <c r="D19" s="537" t="s">
        <v>104</v>
      </c>
      <c r="E19" s="191">
        <f t="shared" si="2"/>
        <v>13</v>
      </c>
      <c r="F19" s="538">
        <v>0</v>
      </c>
      <c r="G19" s="538">
        <v>0</v>
      </c>
      <c r="H19" s="538">
        <v>12</v>
      </c>
      <c r="I19" s="538">
        <v>1</v>
      </c>
      <c r="J19" s="539">
        <v>0</v>
      </c>
    </row>
    <row r="20" spans="2:10" s="18" customFormat="1" ht="15.6" customHeight="1" thickBot="1">
      <c r="B20" s="677"/>
      <c r="C20" s="675"/>
      <c r="D20" s="540" t="s">
        <v>105</v>
      </c>
      <c r="E20" s="553">
        <f t="shared" si="2"/>
        <v>6</v>
      </c>
      <c r="F20" s="541">
        <v>1</v>
      </c>
      <c r="G20" s="541">
        <v>3</v>
      </c>
      <c r="H20" s="541">
        <v>0</v>
      </c>
      <c r="I20" s="541">
        <v>1</v>
      </c>
      <c r="J20" s="532">
        <v>1</v>
      </c>
    </row>
    <row r="21" spans="2:10" s="15" customFormat="1" ht="17.25" customHeight="1" thickTop="1">
      <c r="B21" s="677">
        <v>2020</v>
      </c>
      <c r="C21" s="662" t="s">
        <v>67</v>
      </c>
      <c r="D21" s="545" t="s">
        <v>102</v>
      </c>
      <c r="E21" s="544">
        <f>SUM(F21:J21)</f>
        <v>35</v>
      </c>
      <c r="F21" s="548">
        <v>7</v>
      </c>
      <c r="G21" s="548">
        <v>4</v>
      </c>
      <c r="H21" s="548">
        <v>24</v>
      </c>
      <c r="I21" s="548">
        <v>0</v>
      </c>
      <c r="J21" s="535">
        <v>0</v>
      </c>
    </row>
    <row r="22" spans="2:10" s="15" customFormat="1" ht="17.25" customHeight="1">
      <c r="B22" s="677"/>
      <c r="C22" s="663"/>
      <c r="D22" s="537" t="s">
        <v>103</v>
      </c>
      <c r="E22" s="191">
        <f t="shared" ref="E22:E24" si="3">SUM(F22:J22)</f>
        <v>2</v>
      </c>
      <c r="F22" s="538">
        <v>2</v>
      </c>
      <c r="G22" s="538">
        <v>0</v>
      </c>
      <c r="H22" s="538">
        <v>0</v>
      </c>
      <c r="I22" s="538">
        <v>0</v>
      </c>
      <c r="J22" s="531">
        <v>0</v>
      </c>
    </row>
    <row r="23" spans="2:10" s="15" customFormat="1" ht="17.25" customHeight="1">
      <c r="B23" s="677"/>
      <c r="C23" s="663"/>
      <c r="D23" s="537" t="s">
        <v>104</v>
      </c>
      <c r="E23" s="191">
        <f t="shared" si="3"/>
        <v>13</v>
      </c>
      <c r="F23" s="538">
        <v>0</v>
      </c>
      <c r="G23" s="538">
        <v>0</v>
      </c>
      <c r="H23" s="538">
        <v>12</v>
      </c>
      <c r="I23" s="538">
        <v>1</v>
      </c>
      <c r="J23" s="539">
        <v>0</v>
      </c>
    </row>
    <row r="24" spans="2:10" s="15" customFormat="1" ht="17.25" customHeight="1" thickBot="1">
      <c r="B24" s="678"/>
      <c r="C24" s="664"/>
      <c r="D24" s="547" t="s">
        <v>105</v>
      </c>
      <c r="E24" s="546">
        <f t="shared" si="3"/>
        <v>6</v>
      </c>
      <c r="F24" s="551">
        <v>1</v>
      </c>
      <c r="G24" s="551">
        <v>3</v>
      </c>
      <c r="H24" s="551">
        <v>0</v>
      </c>
      <c r="I24" s="551">
        <v>1</v>
      </c>
      <c r="J24" s="552">
        <v>1</v>
      </c>
    </row>
    <row r="25" spans="2:10" s="15" customFormat="1" ht="17.25" customHeight="1">
      <c r="B25" s="673">
        <v>2020</v>
      </c>
      <c r="C25" s="672" t="s">
        <v>65</v>
      </c>
      <c r="D25" s="449" t="s">
        <v>102</v>
      </c>
      <c r="E25" s="448">
        <f>SUM(F25:J25)</f>
        <v>35</v>
      </c>
      <c r="F25" s="453">
        <v>7</v>
      </c>
      <c r="G25" s="453">
        <v>4</v>
      </c>
      <c r="H25" s="453">
        <v>24</v>
      </c>
      <c r="I25" s="453">
        <v>0</v>
      </c>
      <c r="J25" s="533">
        <v>0</v>
      </c>
    </row>
    <row r="26" spans="2:10" s="15" customFormat="1" ht="17.25" customHeight="1">
      <c r="B26" s="660"/>
      <c r="C26" s="666"/>
      <c r="D26" s="376" t="s">
        <v>103</v>
      </c>
      <c r="E26" s="55">
        <f t="shared" ref="E26:E28" si="4">SUM(F26:J26)</f>
        <v>2</v>
      </c>
      <c r="F26" s="377">
        <v>2</v>
      </c>
      <c r="G26" s="377">
        <v>0</v>
      </c>
      <c r="H26" s="377">
        <v>0</v>
      </c>
      <c r="I26" s="377">
        <v>0</v>
      </c>
      <c r="J26" s="529">
        <v>0</v>
      </c>
    </row>
    <row r="27" spans="2:10" s="15" customFormat="1" ht="17.25" customHeight="1">
      <c r="B27" s="660"/>
      <c r="C27" s="666"/>
      <c r="D27" s="376" t="s">
        <v>104</v>
      </c>
      <c r="E27" s="55">
        <f t="shared" si="4"/>
        <v>13</v>
      </c>
      <c r="F27" s="377">
        <v>0</v>
      </c>
      <c r="G27" s="377">
        <v>0</v>
      </c>
      <c r="H27" s="377">
        <v>12</v>
      </c>
      <c r="I27" s="377">
        <v>1</v>
      </c>
      <c r="J27" s="378">
        <v>0</v>
      </c>
    </row>
    <row r="28" spans="2:10" s="15" customFormat="1" ht="17.25" customHeight="1" thickBot="1">
      <c r="B28" s="660"/>
      <c r="C28" s="668"/>
      <c r="D28" s="379" t="s">
        <v>105</v>
      </c>
      <c r="E28" s="56">
        <f t="shared" si="4"/>
        <v>6</v>
      </c>
      <c r="F28" s="380">
        <v>1</v>
      </c>
      <c r="G28" s="380">
        <v>3</v>
      </c>
      <c r="H28" s="380">
        <v>0</v>
      </c>
      <c r="I28" s="380">
        <v>1</v>
      </c>
      <c r="J28" s="530">
        <v>1</v>
      </c>
    </row>
    <row r="29" spans="2:10" s="15" customFormat="1" ht="17.25" customHeight="1" thickTop="1">
      <c r="B29" s="660"/>
      <c r="C29" s="665" t="s">
        <v>67</v>
      </c>
      <c r="D29" s="381" t="s">
        <v>102</v>
      </c>
      <c r="E29" s="57">
        <f>SUM(F29:J29)</f>
        <v>35</v>
      </c>
      <c r="F29" s="382">
        <v>7</v>
      </c>
      <c r="G29" s="382">
        <v>4</v>
      </c>
      <c r="H29" s="382">
        <v>24</v>
      </c>
      <c r="I29" s="382">
        <v>0</v>
      </c>
      <c r="J29" s="536">
        <v>0</v>
      </c>
    </row>
    <row r="30" spans="2:10" s="15" customFormat="1" ht="17.25" customHeight="1">
      <c r="B30" s="660"/>
      <c r="C30" s="666"/>
      <c r="D30" s="376" t="s">
        <v>103</v>
      </c>
      <c r="E30" s="55">
        <f t="shared" ref="E30:E32" si="5">SUM(F30:J30)</f>
        <v>2</v>
      </c>
      <c r="F30" s="377">
        <v>2</v>
      </c>
      <c r="G30" s="377">
        <v>0</v>
      </c>
      <c r="H30" s="377">
        <v>0</v>
      </c>
      <c r="I30" s="377">
        <v>0</v>
      </c>
      <c r="J30" s="529">
        <v>0</v>
      </c>
    </row>
    <row r="31" spans="2:10" s="15" customFormat="1" ht="17.25" customHeight="1">
      <c r="B31" s="660"/>
      <c r="C31" s="666"/>
      <c r="D31" s="376" t="s">
        <v>104</v>
      </c>
      <c r="E31" s="55">
        <f t="shared" si="5"/>
        <v>13</v>
      </c>
      <c r="F31" s="377">
        <v>0</v>
      </c>
      <c r="G31" s="377">
        <v>0</v>
      </c>
      <c r="H31" s="377">
        <v>12</v>
      </c>
      <c r="I31" s="377">
        <v>1</v>
      </c>
      <c r="J31" s="378">
        <v>0</v>
      </c>
    </row>
    <row r="32" spans="2:10" s="15" customFormat="1" ht="17.25" customHeight="1" thickBot="1">
      <c r="B32" s="661"/>
      <c r="C32" s="667"/>
      <c r="D32" s="451" t="s">
        <v>105</v>
      </c>
      <c r="E32" s="450">
        <f t="shared" si="5"/>
        <v>6</v>
      </c>
      <c r="F32" s="452">
        <v>1</v>
      </c>
      <c r="G32" s="452">
        <v>3</v>
      </c>
      <c r="H32" s="452">
        <v>0</v>
      </c>
      <c r="I32" s="452">
        <v>1</v>
      </c>
      <c r="J32" s="534">
        <v>1</v>
      </c>
    </row>
    <row r="33" spans="2:11" s="15" customFormat="1" ht="17.25" customHeight="1">
      <c r="B33" s="676">
        <v>2019</v>
      </c>
      <c r="C33" s="674" t="s">
        <v>65</v>
      </c>
      <c r="D33" s="543" t="s">
        <v>102</v>
      </c>
      <c r="E33" s="542">
        <f>SUM(F33:J33)</f>
        <v>35</v>
      </c>
      <c r="F33" s="549">
        <v>7</v>
      </c>
      <c r="G33" s="549">
        <v>4</v>
      </c>
      <c r="H33" s="549">
        <v>24</v>
      </c>
      <c r="I33" s="549">
        <v>0</v>
      </c>
      <c r="J33" s="550">
        <v>0</v>
      </c>
    </row>
    <row r="34" spans="2:11" s="15" customFormat="1" ht="17.25" customHeight="1">
      <c r="B34" s="677"/>
      <c r="C34" s="663"/>
      <c r="D34" s="537" t="s">
        <v>103</v>
      </c>
      <c r="E34" s="191">
        <f t="shared" ref="E34:E36" si="6">SUM(F34:J34)</f>
        <v>2</v>
      </c>
      <c r="F34" s="538">
        <v>2</v>
      </c>
      <c r="G34" s="538">
        <v>0</v>
      </c>
      <c r="H34" s="538">
        <v>0</v>
      </c>
      <c r="I34" s="538">
        <v>0</v>
      </c>
      <c r="J34" s="531">
        <v>0</v>
      </c>
    </row>
    <row r="35" spans="2:11" s="15" customFormat="1" ht="17.25" customHeight="1">
      <c r="B35" s="677"/>
      <c r="C35" s="663"/>
      <c r="D35" s="537" t="s">
        <v>104</v>
      </c>
      <c r="E35" s="191">
        <f t="shared" si="6"/>
        <v>13</v>
      </c>
      <c r="F35" s="538">
        <v>0</v>
      </c>
      <c r="G35" s="538">
        <v>0</v>
      </c>
      <c r="H35" s="538">
        <v>12</v>
      </c>
      <c r="I35" s="538">
        <v>1</v>
      </c>
      <c r="J35" s="539">
        <v>0</v>
      </c>
    </row>
    <row r="36" spans="2:11" s="15" customFormat="1" ht="17.25" customHeight="1" thickBot="1">
      <c r="B36" s="677"/>
      <c r="C36" s="675"/>
      <c r="D36" s="540" t="s">
        <v>105</v>
      </c>
      <c r="E36" s="553">
        <f t="shared" si="6"/>
        <v>6</v>
      </c>
      <c r="F36" s="541">
        <v>1</v>
      </c>
      <c r="G36" s="541">
        <v>3</v>
      </c>
      <c r="H36" s="541">
        <v>0</v>
      </c>
      <c r="I36" s="541">
        <v>1</v>
      </c>
      <c r="J36" s="532">
        <v>1</v>
      </c>
    </row>
    <row r="37" spans="2:11" s="15" customFormat="1" ht="17.25" customHeight="1" thickTop="1">
      <c r="B37" s="677"/>
      <c r="C37" s="662" t="s">
        <v>67</v>
      </c>
      <c r="D37" s="545" t="s">
        <v>102</v>
      </c>
      <c r="E37" s="544">
        <f>SUM(F37:J37)</f>
        <v>35</v>
      </c>
      <c r="F37" s="548">
        <v>7</v>
      </c>
      <c r="G37" s="548">
        <v>4</v>
      </c>
      <c r="H37" s="548">
        <v>24</v>
      </c>
      <c r="I37" s="548">
        <v>0</v>
      </c>
      <c r="J37" s="535">
        <v>0</v>
      </c>
    </row>
    <row r="38" spans="2:11" s="15" customFormat="1" ht="17.25" customHeight="1">
      <c r="B38" s="677"/>
      <c r="C38" s="663"/>
      <c r="D38" s="537" t="s">
        <v>103</v>
      </c>
      <c r="E38" s="191">
        <f t="shared" ref="E38:E40" si="7">SUM(F38:J38)</f>
        <v>2</v>
      </c>
      <c r="F38" s="538">
        <v>2</v>
      </c>
      <c r="G38" s="538">
        <v>0</v>
      </c>
      <c r="H38" s="538">
        <v>0</v>
      </c>
      <c r="I38" s="538">
        <v>0</v>
      </c>
      <c r="J38" s="531">
        <v>0</v>
      </c>
    </row>
    <row r="39" spans="2:11" s="15" customFormat="1" ht="17.25" customHeight="1">
      <c r="B39" s="677"/>
      <c r="C39" s="663"/>
      <c r="D39" s="537" t="s">
        <v>104</v>
      </c>
      <c r="E39" s="191">
        <f t="shared" si="7"/>
        <v>13</v>
      </c>
      <c r="F39" s="538">
        <v>0</v>
      </c>
      <c r="G39" s="538">
        <v>0</v>
      </c>
      <c r="H39" s="538">
        <v>12</v>
      </c>
      <c r="I39" s="538">
        <v>1</v>
      </c>
      <c r="J39" s="539">
        <v>0</v>
      </c>
    </row>
    <row r="40" spans="2:11" s="15" customFormat="1" ht="17.25" customHeight="1" thickBot="1">
      <c r="B40" s="678"/>
      <c r="C40" s="664"/>
      <c r="D40" s="547" t="s">
        <v>105</v>
      </c>
      <c r="E40" s="546">
        <f t="shared" si="7"/>
        <v>6</v>
      </c>
      <c r="F40" s="551">
        <v>1</v>
      </c>
      <c r="G40" s="551">
        <v>3</v>
      </c>
      <c r="H40" s="551">
        <v>0</v>
      </c>
      <c r="I40" s="551">
        <v>1</v>
      </c>
      <c r="J40" s="552">
        <v>1</v>
      </c>
    </row>
    <row r="41" spans="2:11" s="15" customFormat="1" ht="17.25" customHeight="1">
      <c r="B41" s="660">
        <v>2018</v>
      </c>
      <c r="C41" s="665" t="s">
        <v>65</v>
      </c>
      <c r="D41" s="381" t="s">
        <v>102</v>
      </c>
      <c r="E41" s="57">
        <f>SUM(F41:J41)</f>
        <v>35</v>
      </c>
      <c r="F41" s="382">
        <v>7</v>
      </c>
      <c r="G41" s="382">
        <v>4</v>
      </c>
      <c r="H41" s="382">
        <v>24</v>
      </c>
      <c r="I41" s="382">
        <v>0</v>
      </c>
      <c r="J41" s="536">
        <v>0</v>
      </c>
    </row>
    <row r="42" spans="2:11" s="15" customFormat="1" ht="17.25" customHeight="1">
      <c r="B42" s="660"/>
      <c r="C42" s="666"/>
      <c r="D42" s="376" t="s">
        <v>103</v>
      </c>
      <c r="E42" s="55">
        <f t="shared" ref="E42:E44" si="8">SUM(F42:J42)</f>
        <v>2</v>
      </c>
      <c r="F42" s="377">
        <v>2</v>
      </c>
      <c r="G42" s="377">
        <v>0</v>
      </c>
      <c r="H42" s="377">
        <v>0</v>
      </c>
      <c r="I42" s="377">
        <v>0</v>
      </c>
      <c r="J42" s="529">
        <v>0</v>
      </c>
    </row>
    <row r="43" spans="2:11" s="15" customFormat="1" ht="17.25" customHeight="1">
      <c r="B43" s="660"/>
      <c r="C43" s="666"/>
      <c r="D43" s="376" t="s">
        <v>104</v>
      </c>
      <c r="E43" s="55">
        <f t="shared" si="8"/>
        <v>13</v>
      </c>
      <c r="F43" s="377">
        <v>0</v>
      </c>
      <c r="G43" s="377">
        <v>0</v>
      </c>
      <c r="H43" s="377">
        <v>12</v>
      </c>
      <c r="I43" s="377">
        <v>1</v>
      </c>
      <c r="J43" s="378">
        <v>0</v>
      </c>
    </row>
    <row r="44" spans="2:11" s="15" customFormat="1" ht="17.25" customHeight="1" thickBot="1">
      <c r="B44" s="660"/>
      <c r="C44" s="668"/>
      <c r="D44" s="379" t="s">
        <v>105</v>
      </c>
      <c r="E44" s="56">
        <f t="shared" si="8"/>
        <v>6</v>
      </c>
      <c r="F44" s="380">
        <v>1</v>
      </c>
      <c r="G44" s="380">
        <v>3</v>
      </c>
      <c r="H44" s="380">
        <v>0</v>
      </c>
      <c r="I44" s="380">
        <v>1</v>
      </c>
      <c r="J44" s="530">
        <v>1</v>
      </c>
    </row>
    <row r="45" spans="2:11" s="15" customFormat="1" ht="17.25" customHeight="1" thickTop="1">
      <c r="B45" s="660"/>
      <c r="C45" s="665" t="s">
        <v>67</v>
      </c>
      <c r="D45" s="381" t="s">
        <v>102</v>
      </c>
      <c r="E45" s="57">
        <f>SUM(F45:J45)</f>
        <v>35</v>
      </c>
      <c r="F45" s="377">
        <v>7</v>
      </c>
      <c r="G45" s="377">
        <v>4</v>
      </c>
      <c r="H45" s="377">
        <v>24</v>
      </c>
      <c r="I45" s="377">
        <v>0</v>
      </c>
      <c r="J45" s="529">
        <v>0</v>
      </c>
      <c r="K45" s="16"/>
    </row>
    <row r="46" spans="2:11" s="15" customFormat="1" ht="17.25" customHeight="1">
      <c r="B46" s="660"/>
      <c r="C46" s="666"/>
      <c r="D46" s="376" t="s">
        <v>103</v>
      </c>
      <c r="E46" s="55">
        <f t="shared" ref="E46:E48" si="9">SUM(F46:J46)</f>
        <v>2</v>
      </c>
      <c r="F46" s="377">
        <v>2</v>
      </c>
      <c r="G46" s="377">
        <v>0</v>
      </c>
      <c r="H46" s="377">
        <v>0</v>
      </c>
      <c r="I46" s="377">
        <v>0</v>
      </c>
      <c r="J46" s="529">
        <v>0</v>
      </c>
    </row>
    <row r="47" spans="2:11" s="15" customFormat="1" ht="17.25" customHeight="1">
      <c r="B47" s="660"/>
      <c r="C47" s="666"/>
      <c r="D47" s="376" t="s">
        <v>104</v>
      </c>
      <c r="E47" s="55">
        <f t="shared" si="9"/>
        <v>13</v>
      </c>
      <c r="F47" s="377">
        <v>0</v>
      </c>
      <c r="G47" s="377">
        <v>0</v>
      </c>
      <c r="H47" s="377">
        <v>12</v>
      </c>
      <c r="I47" s="377">
        <v>1</v>
      </c>
      <c r="J47" s="378">
        <v>0</v>
      </c>
    </row>
    <row r="48" spans="2:11" s="15" customFormat="1" ht="17.25" customHeight="1" thickBot="1">
      <c r="B48" s="661"/>
      <c r="C48" s="667"/>
      <c r="D48" s="451" t="s">
        <v>105</v>
      </c>
      <c r="E48" s="450">
        <f t="shared" si="9"/>
        <v>6</v>
      </c>
      <c r="F48" s="452">
        <v>1</v>
      </c>
      <c r="G48" s="452">
        <v>3</v>
      </c>
      <c r="H48" s="452">
        <v>0</v>
      </c>
      <c r="I48" s="452">
        <v>1</v>
      </c>
      <c r="J48" s="534">
        <v>1</v>
      </c>
    </row>
    <row r="49" spans="2:20" ht="15" customHeight="1">
      <c r="F49" s="419"/>
    </row>
    <row r="51" spans="2:20" ht="15" customHeight="1">
      <c r="B51" s="12" t="s">
        <v>106</v>
      </c>
      <c r="C51" s="669" t="s">
        <v>107</v>
      </c>
      <c r="D51" s="669"/>
      <c r="E51" s="669"/>
      <c r="F51" s="669"/>
      <c r="G51" s="669"/>
      <c r="H51" s="669"/>
      <c r="I51" s="669"/>
      <c r="J51" s="669"/>
      <c r="K51" s="320"/>
      <c r="L51" s="320"/>
      <c r="M51" s="320"/>
      <c r="N51" s="320"/>
      <c r="O51" s="320"/>
      <c r="P51" s="320"/>
      <c r="Q51" s="320"/>
      <c r="R51" s="320"/>
      <c r="S51" s="320"/>
      <c r="T51" s="320"/>
    </row>
    <row r="52" spans="2:20" ht="15" customHeight="1">
      <c r="B52" s="670" t="s">
        <v>108</v>
      </c>
      <c r="C52" s="671"/>
      <c r="D52" s="671"/>
      <c r="E52" s="671"/>
      <c r="F52" s="671"/>
      <c r="G52" s="671"/>
      <c r="H52" s="671"/>
      <c r="I52" s="671"/>
      <c r="J52" s="671"/>
      <c r="K52" s="671"/>
      <c r="L52" s="671"/>
      <c r="M52" s="671"/>
      <c r="N52" s="671"/>
      <c r="O52" s="671"/>
      <c r="P52" s="671"/>
      <c r="Q52" s="671"/>
      <c r="R52" s="671"/>
      <c r="S52" s="671"/>
      <c r="T52" s="671"/>
    </row>
    <row r="55" spans="2:20" ht="15" customHeight="1">
      <c r="C55" s="669" t="s">
        <v>109</v>
      </c>
      <c r="D55" s="669"/>
      <c r="E55" s="669"/>
      <c r="F55" s="669"/>
      <c r="G55" s="669"/>
      <c r="H55" s="669"/>
      <c r="I55" s="669"/>
      <c r="J55" s="669"/>
      <c r="K55" s="669"/>
      <c r="L55" s="669"/>
    </row>
  </sheetData>
  <autoFilter ref="B7:J48" xr:uid="{00000000-0001-0000-0400-000000000000}">
    <filterColumn colId="4" showButton="0"/>
    <filterColumn colId="5" showButton="0"/>
    <filterColumn colId="6" showButton="0"/>
    <filterColumn colId="7" showButton="0"/>
    <filterColumn colId="8" showButton="0"/>
  </autoFilter>
  <mergeCells count="28">
    <mergeCell ref="C13:C16"/>
    <mergeCell ref="C9:C12"/>
    <mergeCell ref="B9:B16"/>
    <mergeCell ref="C33:C36"/>
    <mergeCell ref="C21:C24"/>
    <mergeCell ref="B25:B32"/>
    <mergeCell ref="B17:B24"/>
    <mergeCell ref="B33:B40"/>
    <mergeCell ref="C25:C28"/>
    <mergeCell ref="C29:C32"/>
    <mergeCell ref="C17:C20"/>
    <mergeCell ref="B41:B48"/>
    <mergeCell ref="C37:C40"/>
    <mergeCell ref="C45:C48"/>
    <mergeCell ref="C41:C44"/>
    <mergeCell ref="C55:L55"/>
    <mergeCell ref="C51:J51"/>
    <mergeCell ref="B52:T52"/>
    <mergeCell ref="B2:J2"/>
    <mergeCell ref="B3:J3"/>
    <mergeCell ref="B4:J4"/>
    <mergeCell ref="B5:J5"/>
    <mergeCell ref="B7:B8"/>
    <mergeCell ref="C7:C8"/>
    <mergeCell ref="D7:D8"/>
    <mergeCell ref="E7:E8"/>
    <mergeCell ref="F7:J7"/>
    <mergeCell ref="B6:J6"/>
  </mergeCells>
  <printOptions horizontalCentered="1"/>
  <pageMargins left="0.31496062992125984" right="0.39370078740157483" top="0.98425196850393704" bottom="0.70866141732283472" header="0" footer="0"/>
  <pageSetup scale="80" orientation="landscape"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39997558519241921"/>
  </sheetPr>
  <dimension ref="B1:W1307"/>
  <sheetViews>
    <sheetView showGridLines="0" topLeftCell="A4" zoomScale="80" zoomScaleNormal="80" zoomScalePageLayoutView="85" workbookViewId="0">
      <selection activeCell="E13" sqref="E13"/>
    </sheetView>
  </sheetViews>
  <sheetFormatPr defaultColWidth="11" defaultRowHeight="15"/>
  <cols>
    <col min="1" max="1" width="5.25" style="8" customWidth="1"/>
    <col min="2" max="2" width="6.375" style="54" customWidth="1"/>
    <col min="3" max="3" width="8.5" style="54" customWidth="1"/>
    <col min="4" max="4" width="15.125" style="566" customWidth="1"/>
    <col min="5" max="5" width="40.125" style="9" bestFit="1" customWidth="1"/>
    <col min="6" max="6" width="42.375" style="8" customWidth="1"/>
    <col min="7" max="7" width="24.25" style="8" customWidth="1"/>
    <col min="8" max="10" width="17.625" style="8" customWidth="1"/>
    <col min="11" max="11" width="27.5" style="8" customWidth="1"/>
    <col min="12" max="12" width="40.125" style="54" customWidth="1"/>
    <col min="13" max="13" width="31.5" style="8" customWidth="1"/>
    <col min="14" max="14" width="40.125" style="8" customWidth="1"/>
    <col min="15" max="15" width="37.375" style="8" customWidth="1"/>
    <col min="16" max="16" width="29" style="9" customWidth="1"/>
    <col min="17" max="17" width="48.375" style="8" customWidth="1"/>
    <col min="18" max="19" width="11.5" style="10" customWidth="1"/>
    <col min="20" max="22" width="11.5" style="8" customWidth="1"/>
    <col min="23" max="16384" width="11" style="8"/>
  </cols>
  <sheetData>
    <row r="1" spans="2:22" s="5" customFormat="1" ht="16.5" customHeight="1">
      <c r="B1" s="683"/>
      <c r="C1" s="683"/>
      <c r="D1" s="683"/>
      <c r="E1" s="683"/>
      <c r="F1" s="683"/>
      <c r="G1" s="683"/>
      <c r="H1" s="683"/>
      <c r="I1" s="683"/>
      <c r="J1" s="683"/>
      <c r="K1" s="683"/>
      <c r="L1" s="683"/>
      <c r="M1" s="683"/>
      <c r="N1" s="683"/>
      <c r="O1" s="683"/>
      <c r="P1" s="683"/>
      <c r="Q1" s="683"/>
      <c r="R1" s="683"/>
      <c r="S1" s="321"/>
    </row>
    <row r="2" spans="2:22" s="28" customFormat="1" ht="20.25" customHeight="1">
      <c r="B2" s="627" t="s">
        <v>0</v>
      </c>
      <c r="C2" s="627"/>
      <c r="D2" s="627"/>
      <c r="E2" s="627"/>
      <c r="F2" s="627"/>
      <c r="G2" s="627"/>
      <c r="H2" s="627"/>
      <c r="I2" s="627"/>
      <c r="J2" s="627"/>
      <c r="K2" s="627"/>
      <c r="L2" s="627"/>
      <c r="M2" s="627"/>
      <c r="N2" s="627"/>
      <c r="O2" s="627"/>
      <c r="P2" s="627"/>
      <c r="Q2" s="627"/>
      <c r="R2" s="627"/>
      <c r="S2" s="316"/>
    </row>
    <row r="3" spans="2:22" s="28" customFormat="1" ht="20.25" customHeight="1">
      <c r="B3" s="627" t="s">
        <v>1</v>
      </c>
      <c r="C3" s="627"/>
      <c r="D3" s="627"/>
      <c r="E3" s="627"/>
      <c r="F3" s="627"/>
      <c r="G3" s="627"/>
      <c r="H3" s="627"/>
      <c r="I3" s="627"/>
      <c r="J3" s="627"/>
      <c r="K3" s="627"/>
      <c r="L3" s="627"/>
      <c r="M3" s="627"/>
      <c r="N3" s="627"/>
      <c r="O3" s="627"/>
      <c r="P3" s="627"/>
      <c r="Q3" s="627"/>
      <c r="R3" s="627"/>
      <c r="S3" s="316"/>
    </row>
    <row r="4" spans="2:22" s="28" customFormat="1" ht="16.5" customHeight="1">
      <c r="B4" s="627" t="s">
        <v>110</v>
      </c>
      <c r="C4" s="627"/>
      <c r="D4" s="627"/>
      <c r="E4" s="627"/>
      <c r="F4" s="627"/>
      <c r="G4" s="627"/>
      <c r="H4" s="627"/>
      <c r="I4" s="627"/>
      <c r="J4" s="627"/>
      <c r="K4" s="627"/>
      <c r="L4" s="627"/>
      <c r="M4" s="627"/>
      <c r="N4" s="627"/>
      <c r="O4" s="627"/>
      <c r="P4" s="627"/>
      <c r="Q4" s="627"/>
      <c r="R4" s="627"/>
      <c r="S4" s="316"/>
    </row>
    <row r="5" spans="2:22" s="28" customFormat="1" ht="16.5" thickBot="1">
      <c r="B5" s="684"/>
      <c r="C5" s="684"/>
      <c r="D5" s="684"/>
      <c r="E5" s="684"/>
      <c r="L5" s="63"/>
      <c r="P5" s="29"/>
      <c r="R5" s="30"/>
      <c r="S5" s="30"/>
    </row>
    <row r="6" spans="2:22" s="28" customFormat="1" ht="17.25" customHeight="1" thickBot="1">
      <c r="B6" s="687" t="str">
        <f>'1. General'!E12</f>
        <v>Especialización en Medicina Interna</v>
      </c>
      <c r="C6" s="688"/>
      <c r="D6" s="688"/>
      <c r="E6" s="688"/>
      <c r="F6" s="688"/>
      <c r="G6" s="688"/>
      <c r="H6" s="688"/>
      <c r="I6" s="688"/>
      <c r="J6" s="688"/>
      <c r="K6" s="688"/>
      <c r="L6" s="688"/>
      <c r="M6" s="688"/>
      <c r="N6" s="688"/>
      <c r="O6" s="688"/>
      <c r="P6" s="688"/>
      <c r="Q6" s="688"/>
      <c r="R6" s="688"/>
      <c r="S6" s="688"/>
      <c r="T6" s="688"/>
      <c r="U6" s="688"/>
      <c r="V6" s="689"/>
    </row>
    <row r="7" spans="2:22" s="14" customFormat="1" ht="57" customHeight="1">
      <c r="B7" s="679" t="s">
        <v>111</v>
      </c>
      <c r="C7" s="692" t="s">
        <v>112</v>
      </c>
      <c r="D7" s="697"/>
      <c r="E7" s="681" t="s">
        <v>113</v>
      </c>
      <c r="F7" s="685" t="s">
        <v>114</v>
      </c>
      <c r="G7" s="685" t="s">
        <v>115</v>
      </c>
      <c r="H7" s="685" t="s">
        <v>116</v>
      </c>
      <c r="I7" s="695" t="s">
        <v>117</v>
      </c>
      <c r="J7" s="696"/>
      <c r="K7" s="685" t="s">
        <v>118</v>
      </c>
      <c r="L7" s="685" t="s">
        <v>119</v>
      </c>
      <c r="M7" s="685" t="s">
        <v>120</v>
      </c>
      <c r="N7" s="685" t="s">
        <v>121</v>
      </c>
      <c r="O7" s="685" t="s">
        <v>122</v>
      </c>
      <c r="P7" s="685" t="s">
        <v>123</v>
      </c>
      <c r="Q7" s="690" t="s">
        <v>124</v>
      </c>
      <c r="R7" s="692" t="s">
        <v>125</v>
      </c>
      <c r="S7" s="693"/>
      <c r="T7" s="693"/>
      <c r="U7" s="693"/>
      <c r="V7" s="694"/>
    </row>
    <row r="8" spans="2:22" s="14" customFormat="1" ht="31.5" customHeight="1">
      <c r="B8" s="680"/>
      <c r="C8" s="315"/>
      <c r="D8" s="559"/>
      <c r="E8" s="682"/>
      <c r="F8" s="686"/>
      <c r="G8" s="686"/>
      <c r="H8" s="686"/>
      <c r="I8" s="686" t="s">
        <v>126</v>
      </c>
      <c r="J8" s="686" t="s">
        <v>127</v>
      </c>
      <c r="K8" s="686"/>
      <c r="L8" s="686"/>
      <c r="M8" s="686"/>
      <c r="N8" s="686"/>
      <c r="O8" s="686"/>
      <c r="P8" s="686"/>
      <c r="Q8" s="691"/>
      <c r="R8" s="312" t="s">
        <v>128</v>
      </c>
      <c r="S8" s="312" t="s">
        <v>129</v>
      </c>
      <c r="T8" s="312" t="s">
        <v>130</v>
      </c>
      <c r="U8" s="312" t="s">
        <v>131</v>
      </c>
      <c r="V8" s="313" t="s">
        <v>132</v>
      </c>
    </row>
    <row r="9" spans="2:22" s="14" customFormat="1" ht="18" customHeight="1" thickBot="1">
      <c r="B9" s="680"/>
      <c r="C9" s="415" t="s">
        <v>133</v>
      </c>
      <c r="D9" s="560" t="s">
        <v>134</v>
      </c>
      <c r="E9" s="682"/>
      <c r="F9" s="686"/>
      <c r="G9" s="686"/>
      <c r="H9" s="686"/>
      <c r="I9" s="686"/>
      <c r="J9" s="686"/>
      <c r="K9" s="686"/>
      <c r="L9" s="686"/>
      <c r="M9" s="686"/>
      <c r="N9" s="686"/>
      <c r="O9" s="686"/>
      <c r="P9" s="686"/>
      <c r="Q9" s="691"/>
      <c r="R9" s="420" t="s">
        <v>135</v>
      </c>
      <c r="S9" s="420" t="s">
        <v>135</v>
      </c>
      <c r="T9" s="420" t="s">
        <v>135</v>
      </c>
      <c r="U9" s="420" t="s">
        <v>135</v>
      </c>
      <c r="V9" s="421" t="s">
        <v>135</v>
      </c>
    </row>
    <row r="10" spans="2:22" ht="16.5" customHeight="1">
      <c r="B10" s="471">
        <v>1</v>
      </c>
      <c r="C10" s="201" t="s">
        <v>136</v>
      </c>
      <c r="D10" s="561">
        <v>52454113</v>
      </c>
      <c r="E10" s="554" t="s">
        <v>137</v>
      </c>
      <c r="F10" s="472" t="s">
        <v>138</v>
      </c>
      <c r="G10" s="555" t="s">
        <v>139</v>
      </c>
      <c r="H10" s="555" t="s">
        <v>140</v>
      </c>
      <c r="I10" s="556" t="s">
        <v>141</v>
      </c>
      <c r="J10" s="556" t="s">
        <v>141</v>
      </c>
      <c r="K10" s="556" t="s">
        <v>142</v>
      </c>
      <c r="L10" s="203" t="s">
        <v>143</v>
      </c>
      <c r="M10" s="203" t="s">
        <v>144</v>
      </c>
      <c r="N10" s="203" t="s">
        <v>145</v>
      </c>
      <c r="O10" s="203" t="s">
        <v>142</v>
      </c>
      <c r="P10" s="472" t="s">
        <v>146</v>
      </c>
      <c r="Q10" s="204" t="s">
        <v>147</v>
      </c>
      <c r="R10" s="473">
        <v>40</v>
      </c>
      <c r="S10" s="474">
        <v>20</v>
      </c>
      <c r="T10" s="475">
        <v>20</v>
      </c>
      <c r="U10" s="474">
        <v>20</v>
      </c>
      <c r="V10" s="476">
        <v>0</v>
      </c>
    </row>
    <row r="11" spans="2:22" ht="16.5" customHeight="1">
      <c r="B11" s="322">
        <v>2</v>
      </c>
      <c r="C11" s="201" t="s">
        <v>136</v>
      </c>
      <c r="D11" s="561">
        <v>39784477</v>
      </c>
      <c r="E11" s="554" t="s">
        <v>148</v>
      </c>
      <c r="F11" s="203" t="s">
        <v>138</v>
      </c>
      <c r="G11" s="556" t="s">
        <v>139</v>
      </c>
      <c r="H11" s="556" t="s">
        <v>140</v>
      </c>
      <c r="I11" s="556" t="s">
        <v>141</v>
      </c>
      <c r="J11" s="556" t="s">
        <v>141</v>
      </c>
      <c r="K11" s="556" t="s">
        <v>142</v>
      </c>
      <c r="L11" s="203" t="s">
        <v>149</v>
      </c>
      <c r="M11" s="203" t="s">
        <v>144</v>
      </c>
      <c r="N11" s="203" t="s">
        <v>150</v>
      </c>
      <c r="O11" s="203" t="s">
        <v>151</v>
      </c>
      <c r="P11" s="203" t="s">
        <v>146</v>
      </c>
      <c r="Q11" s="204" t="s">
        <v>147</v>
      </c>
      <c r="R11" s="477">
        <v>5</v>
      </c>
      <c r="S11" s="478">
        <v>55</v>
      </c>
      <c r="T11" s="479">
        <v>0</v>
      </c>
      <c r="U11" s="478">
        <v>40</v>
      </c>
      <c r="V11" s="480">
        <v>0</v>
      </c>
    </row>
    <row r="12" spans="2:22" ht="16.5" customHeight="1">
      <c r="B12" s="322">
        <v>3</v>
      </c>
      <c r="C12" s="201" t="s">
        <v>136</v>
      </c>
      <c r="D12" s="561">
        <v>10112030</v>
      </c>
      <c r="E12" s="554" t="s">
        <v>152</v>
      </c>
      <c r="F12" s="203" t="s">
        <v>138</v>
      </c>
      <c r="G12" s="556" t="s">
        <v>139</v>
      </c>
      <c r="H12" s="556" t="s">
        <v>140</v>
      </c>
      <c r="I12" s="556" t="s">
        <v>141</v>
      </c>
      <c r="J12" s="556" t="s">
        <v>141</v>
      </c>
      <c r="K12" s="556" t="s">
        <v>142</v>
      </c>
      <c r="L12" s="203" t="s">
        <v>149</v>
      </c>
      <c r="M12" s="203" t="s">
        <v>144</v>
      </c>
      <c r="N12" s="203" t="s">
        <v>153</v>
      </c>
      <c r="O12" s="203" t="s">
        <v>154</v>
      </c>
      <c r="P12" s="203" t="s">
        <v>155</v>
      </c>
      <c r="Q12" s="204" t="s">
        <v>147</v>
      </c>
      <c r="R12" s="477">
        <v>10</v>
      </c>
      <c r="S12" s="478">
        <v>60</v>
      </c>
      <c r="T12" s="479">
        <v>0</v>
      </c>
      <c r="U12" s="478">
        <v>40</v>
      </c>
      <c r="V12" s="480">
        <v>0</v>
      </c>
    </row>
    <row r="13" spans="2:22" ht="16.5" customHeight="1">
      <c r="B13" s="322">
        <v>4</v>
      </c>
      <c r="C13" s="201" t="s">
        <v>136</v>
      </c>
      <c r="D13" s="561">
        <v>16734100</v>
      </c>
      <c r="E13" s="554" t="s">
        <v>156</v>
      </c>
      <c r="F13" s="203" t="s">
        <v>138</v>
      </c>
      <c r="G13" s="556" t="s">
        <v>157</v>
      </c>
      <c r="H13" s="556" t="s">
        <v>140</v>
      </c>
      <c r="I13" s="556" t="s">
        <v>141</v>
      </c>
      <c r="J13" s="556" t="s">
        <v>141</v>
      </c>
      <c r="K13" s="556" t="s">
        <v>142</v>
      </c>
      <c r="L13" s="203" t="s">
        <v>149</v>
      </c>
      <c r="M13" s="203" t="s">
        <v>144</v>
      </c>
      <c r="N13" s="203" t="s">
        <v>153</v>
      </c>
      <c r="O13" s="203" t="s">
        <v>154</v>
      </c>
      <c r="P13" s="203" t="s">
        <v>155</v>
      </c>
      <c r="Q13" s="204" t="s">
        <v>147</v>
      </c>
      <c r="R13" s="477">
        <v>20</v>
      </c>
      <c r="S13" s="478">
        <v>70</v>
      </c>
      <c r="T13" s="479">
        <v>0</v>
      </c>
      <c r="U13" s="478">
        <v>10</v>
      </c>
      <c r="V13" s="480">
        <v>0</v>
      </c>
    </row>
    <row r="14" spans="2:22" ht="16.5" customHeight="1">
      <c r="B14" s="322">
        <v>5</v>
      </c>
      <c r="C14" s="201" t="s">
        <v>136</v>
      </c>
      <c r="D14" s="561">
        <v>14466982</v>
      </c>
      <c r="E14" s="554" t="s">
        <v>158</v>
      </c>
      <c r="F14" s="203" t="s">
        <v>138</v>
      </c>
      <c r="G14" s="556" t="s">
        <v>139</v>
      </c>
      <c r="H14" s="556" t="s">
        <v>140</v>
      </c>
      <c r="I14" s="556" t="s">
        <v>141</v>
      </c>
      <c r="J14" s="556" t="s">
        <v>141</v>
      </c>
      <c r="K14" s="556" t="s">
        <v>142</v>
      </c>
      <c r="L14" s="203" t="s">
        <v>149</v>
      </c>
      <c r="M14" s="203" t="s">
        <v>144</v>
      </c>
      <c r="N14" s="203" t="s">
        <v>159</v>
      </c>
      <c r="O14" s="203" t="s">
        <v>160</v>
      </c>
      <c r="P14" s="203" t="s">
        <v>155</v>
      </c>
      <c r="Q14" s="204" t="s">
        <v>147</v>
      </c>
      <c r="R14" s="477">
        <v>60</v>
      </c>
      <c r="S14" s="478">
        <v>20</v>
      </c>
      <c r="T14" s="479">
        <v>0</v>
      </c>
      <c r="U14" s="478">
        <v>20</v>
      </c>
      <c r="V14" s="480">
        <v>0</v>
      </c>
    </row>
    <row r="15" spans="2:22" ht="16.5" customHeight="1">
      <c r="B15" s="322">
        <v>6</v>
      </c>
      <c r="C15" s="201" t="s">
        <v>136</v>
      </c>
      <c r="D15" s="562" t="s">
        <v>161</v>
      </c>
      <c r="E15" s="554" t="s">
        <v>162</v>
      </c>
      <c r="F15" s="203" t="s">
        <v>138</v>
      </c>
      <c r="G15" s="556" t="s">
        <v>157</v>
      </c>
      <c r="H15" s="556" t="s">
        <v>140</v>
      </c>
      <c r="I15" s="556" t="s">
        <v>141</v>
      </c>
      <c r="J15" s="556" t="s">
        <v>141</v>
      </c>
      <c r="K15" s="556" t="s">
        <v>163</v>
      </c>
      <c r="L15" s="203" t="s">
        <v>164</v>
      </c>
      <c r="M15" s="203" t="s">
        <v>144</v>
      </c>
      <c r="N15" s="203" t="s">
        <v>165</v>
      </c>
      <c r="O15" s="203" t="s">
        <v>161</v>
      </c>
      <c r="P15" s="203" t="s">
        <v>155</v>
      </c>
      <c r="Q15" s="204" t="s">
        <v>147</v>
      </c>
      <c r="R15" s="477">
        <v>30</v>
      </c>
      <c r="S15" s="478">
        <v>20</v>
      </c>
      <c r="T15" s="479">
        <v>0</v>
      </c>
      <c r="U15" s="478">
        <v>50</v>
      </c>
      <c r="V15" s="480">
        <v>0</v>
      </c>
    </row>
    <row r="16" spans="2:22" ht="16.5" customHeight="1">
      <c r="B16" s="322">
        <v>7</v>
      </c>
      <c r="C16" s="201" t="s">
        <v>136</v>
      </c>
      <c r="D16" s="561">
        <v>79950611</v>
      </c>
      <c r="E16" s="554" t="s">
        <v>166</v>
      </c>
      <c r="F16" s="203" t="s">
        <v>138</v>
      </c>
      <c r="G16" s="556" t="s">
        <v>157</v>
      </c>
      <c r="H16" s="203" t="s">
        <v>167</v>
      </c>
      <c r="I16" s="556" t="s">
        <v>168</v>
      </c>
      <c r="J16" s="556">
        <v>12</v>
      </c>
      <c r="K16" s="556" t="s">
        <v>163</v>
      </c>
      <c r="L16" s="203" t="s">
        <v>164</v>
      </c>
      <c r="M16" s="203" t="s">
        <v>144</v>
      </c>
      <c r="N16" s="203" t="s">
        <v>165</v>
      </c>
      <c r="O16" s="203" t="s">
        <v>169</v>
      </c>
      <c r="P16" s="203" t="s">
        <v>155</v>
      </c>
      <c r="Q16" s="204" t="s">
        <v>147</v>
      </c>
      <c r="R16" s="477">
        <v>30</v>
      </c>
      <c r="S16" s="478">
        <v>10</v>
      </c>
      <c r="T16" s="479">
        <v>0</v>
      </c>
      <c r="U16" s="478">
        <v>60</v>
      </c>
      <c r="V16" s="480">
        <v>0</v>
      </c>
    </row>
    <row r="17" spans="2:22" ht="16.5" customHeight="1">
      <c r="B17" s="322">
        <v>8</v>
      </c>
      <c r="C17" s="201" t="s">
        <v>136</v>
      </c>
      <c r="D17" s="561">
        <v>7712525</v>
      </c>
      <c r="E17" s="554" t="s">
        <v>170</v>
      </c>
      <c r="F17" s="203" t="s">
        <v>138</v>
      </c>
      <c r="G17" s="556" t="s">
        <v>139</v>
      </c>
      <c r="H17" s="203" t="s">
        <v>167</v>
      </c>
      <c r="I17" s="556" t="s">
        <v>168</v>
      </c>
      <c r="J17" s="556">
        <v>12</v>
      </c>
      <c r="K17" s="556" t="s">
        <v>163</v>
      </c>
      <c r="L17" s="203" t="s">
        <v>164</v>
      </c>
      <c r="M17" s="203" t="s">
        <v>144</v>
      </c>
      <c r="N17" s="203" t="s">
        <v>165</v>
      </c>
      <c r="O17" s="203" t="s">
        <v>171</v>
      </c>
      <c r="P17" s="203" t="s">
        <v>155</v>
      </c>
      <c r="Q17" s="204" t="s">
        <v>147</v>
      </c>
      <c r="R17" s="477">
        <v>30</v>
      </c>
      <c r="S17" s="478">
        <v>10</v>
      </c>
      <c r="T17" s="479">
        <v>0</v>
      </c>
      <c r="U17" s="478">
        <v>60</v>
      </c>
      <c r="V17" s="480">
        <v>0</v>
      </c>
    </row>
    <row r="18" spans="2:22" ht="16.5" customHeight="1">
      <c r="B18" s="322">
        <v>9</v>
      </c>
      <c r="C18" s="201" t="s">
        <v>136</v>
      </c>
      <c r="D18" s="561">
        <v>79301878</v>
      </c>
      <c r="E18" s="554" t="s">
        <v>172</v>
      </c>
      <c r="F18" s="203" t="s">
        <v>138</v>
      </c>
      <c r="G18" s="556" t="s">
        <v>157</v>
      </c>
      <c r="H18" s="556" t="s">
        <v>140</v>
      </c>
      <c r="I18" s="556" t="s">
        <v>141</v>
      </c>
      <c r="J18" s="556" t="s">
        <v>141</v>
      </c>
      <c r="K18" s="556" t="s">
        <v>163</v>
      </c>
      <c r="L18" s="203" t="s">
        <v>164</v>
      </c>
      <c r="M18" s="203" t="s">
        <v>144</v>
      </c>
      <c r="N18" s="203" t="s">
        <v>165</v>
      </c>
      <c r="O18" s="203" t="s">
        <v>169</v>
      </c>
      <c r="P18" s="203" t="s">
        <v>155</v>
      </c>
      <c r="Q18" s="204" t="s">
        <v>147</v>
      </c>
      <c r="R18" s="477">
        <v>30</v>
      </c>
      <c r="S18" s="478">
        <v>10</v>
      </c>
      <c r="T18" s="479">
        <v>0</v>
      </c>
      <c r="U18" s="478">
        <v>60</v>
      </c>
      <c r="V18" s="480">
        <v>0</v>
      </c>
    </row>
    <row r="19" spans="2:22" ht="16.5" customHeight="1">
      <c r="B19" s="322">
        <v>10</v>
      </c>
      <c r="C19" s="201" t="s">
        <v>136</v>
      </c>
      <c r="D19" s="561">
        <v>52201159</v>
      </c>
      <c r="E19" s="554" t="s">
        <v>173</v>
      </c>
      <c r="F19" s="203" t="s">
        <v>138</v>
      </c>
      <c r="G19" s="556" t="s">
        <v>139</v>
      </c>
      <c r="H19" s="556" t="s">
        <v>140</v>
      </c>
      <c r="I19" s="556" t="s">
        <v>141</v>
      </c>
      <c r="J19" s="556" t="s">
        <v>141</v>
      </c>
      <c r="K19" s="556" t="s">
        <v>163</v>
      </c>
      <c r="L19" s="203" t="s">
        <v>164</v>
      </c>
      <c r="M19" s="203" t="s">
        <v>144</v>
      </c>
      <c r="N19" s="203" t="s">
        <v>165</v>
      </c>
      <c r="O19" s="203" t="s">
        <v>174</v>
      </c>
      <c r="P19" s="203" t="s">
        <v>155</v>
      </c>
      <c r="Q19" s="204" t="s">
        <v>147</v>
      </c>
      <c r="R19" s="477">
        <v>70</v>
      </c>
      <c r="S19" s="478">
        <v>15</v>
      </c>
      <c r="T19" s="479">
        <v>0</v>
      </c>
      <c r="U19" s="478">
        <v>15</v>
      </c>
      <c r="V19" s="480">
        <v>0</v>
      </c>
    </row>
    <row r="20" spans="2:22" ht="16.5" customHeight="1">
      <c r="B20" s="322">
        <v>11</v>
      </c>
      <c r="C20" s="201" t="s">
        <v>136</v>
      </c>
      <c r="D20" s="562" t="s">
        <v>161</v>
      </c>
      <c r="E20" s="554" t="s">
        <v>175</v>
      </c>
      <c r="F20" s="203" t="s">
        <v>138</v>
      </c>
      <c r="G20" s="556" t="s">
        <v>157</v>
      </c>
      <c r="H20" s="203" t="s">
        <v>167</v>
      </c>
      <c r="I20" s="556" t="s">
        <v>168</v>
      </c>
      <c r="J20" s="556">
        <v>12</v>
      </c>
      <c r="K20" s="556" t="s">
        <v>163</v>
      </c>
      <c r="L20" s="203" t="s">
        <v>164</v>
      </c>
      <c r="M20" s="203" t="s">
        <v>144</v>
      </c>
      <c r="N20" s="203" t="s">
        <v>165</v>
      </c>
      <c r="O20" s="203" t="s">
        <v>161</v>
      </c>
      <c r="P20" s="203" t="s">
        <v>155</v>
      </c>
      <c r="Q20" s="204" t="s">
        <v>147</v>
      </c>
      <c r="R20" s="477">
        <v>30</v>
      </c>
      <c r="S20" s="478">
        <v>10</v>
      </c>
      <c r="T20" s="479">
        <v>0</v>
      </c>
      <c r="U20" s="478">
        <v>60</v>
      </c>
      <c r="V20" s="480">
        <v>0</v>
      </c>
    </row>
    <row r="21" spans="2:22" ht="16.5" customHeight="1">
      <c r="B21" s="569">
        <v>12</v>
      </c>
      <c r="C21" s="201" t="s">
        <v>136</v>
      </c>
      <c r="D21" s="561">
        <v>80424535</v>
      </c>
      <c r="E21" s="554" t="s">
        <v>176</v>
      </c>
      <c r="F21" s="203" t="s">
        <v>138</v>
      </c>
      <c r="G21" s="556" t="s">
        <v>139</v>
      </c>
      <c r="H21" s="203" t="s">
        <v>167</v>
      </c>
      <c r="I21" s="556" t="s">
        <v>168</v>
      </c>
      <c r="J21" s="556">
        <v>12</v>
      </c>
      <c r="K21" s="556" t="s">
        <v>163</v>
      </c>
      <c r="L21" s="203" t="s">
        <v>164</v>
      </c>
      <c r="M21" s="203" t="s">
        <v>144</v>
      </c>
      <c r="N21" s="203" t="s">
        <v>165</v>
      </c>
      <c r="O21" s="203" t="s">
        <v>161</v>
      </c>
      <c r="P21" s="203" t="s">
        <v>155</v>
      </c>
      <c r="Q21" s="204" t="s">
        <v>147</v>
      </c>
      <c r="R21" s="477">
        <v>30</v>
      </c>
      <c r="S21" s="478">
        <v>10</v>
      </c>
      <c r="T21" s="479">
        <v>0</v>
      </c>
      <c r="U21" s="478">
        <v>60</v>
      </c>
      <c r="V21" s="480">
        <v>0</v>
      </c>
    </row>
    <row r="22" spans="2:22" ht="16.5" customHeight="1">
      <c r="B22" s="569">
        <v>13</v>
      </c>
      <c r="C22" s="201" t="s">
        <v>136</v>
      </c>
      <c r="D22" s="561">
        <v>52104493</v>
      </c>
      <c r="E22" s="554" t="s">
        <v>177</v>
      </c>
      <c r="F22" s="203" t="s">
        <v>138</v>
      </c>
      <c r="G22" s="556" t="s">
        <v>139</v>
      </c>
      <c r="H22" s="203" t="s">
        <v>167</v>
      </c>
      <c r="I22" s="556" t="s">
        <v>168</v>
      </c>
      <c r="J22" s="556">
        <v>12</v>
      </c>
      <c r="K22" s="556" t="s">
        <v>163</v>
      </c>
      <c r="L22" s="203" t="s">
        <v>164</v>
      </c>
      <c r="M22" s="203" t="s">
        <v>144</v>
      </c>
      <c r="N22" s="203" t="s">
        <v>178</v>
      </c>
      <c r="O22" s="203" t="s">
        <v>171</v>
      </c>
      <c r="P22" s="203" t="s">
        <v>155</v>
      </c>
      <c r="Q22" s="204" t="s">
        <v>147</v>
      </c>
      <c r="R22" s="323">
        <v>60</v>
      </c>
      <c r="S22" s="205">
        <v>20</v>
      </c>
      <c r="T22" s="479">
        <v>0</v>
      </c>
      <c r="U22" s="205">
        <v>20</v>
      </c>
      <c r="V22" s="480">
        <v>0</v>
      </c>
    </row>
    <row r="23" spans="2:22" ht="16.5" customHeight="1">
      <c r="B23" s="569">
        <v>14</v>
      </c>
      <c r="C23" s="201" t="s">
        <v>136</v>
      </c>
      <c r="D23" s="561">
        <v>79964249</v>
      </c>
      <c r="E23" s="554" t="s">
        <v>179</v>
      </c>
      <c r="F23" s="203" t="s">
        <v>138</v>
      </c>
      <c r="G23" s="556" t="s">
        <v>139</v>
      </c>
      <c r="H23" s="203" t="s">
        <v>167</v>
      </c>
      <c r="I23" s="556" t="s">
        <v>168</v>
      </c>
      <c r="J23" s="556">
        <v>12</v>
      </c>
      <c r="K23" s="556" t="s">
        <v>163</v>
      </c>
      <c r="L23" s="203" t="s">
        <v>164</v>
      </c>
      <c r="M23" s="203" t="s">
        <v>144</v>
      </c>
      <c r="N23" s="203" t="s">
        <v>180</v>
      </c>
      <c r="O23" s="203" t="s">
        <v>161</v>
      </c>
      <c r="P23" s="203" t="s">
        <v>155</v>
      </c>
      <c r="Q23" s="204" t="s">
        <v>147</v>
      </c>
      <c r="R23" s="323">
        <v>50</v>
      </c>
      <c r="S23" s="205">
        <v>25</v>
      </c>
      <c r="T23" s="479">
        <v>0</v>
      </c>
      <c r="U23" s="205">
        <v>25</v>
      </c>
      <c r="V23" s="480">
        <v>0</v>
      </c>
    </row>
    <row r="24" spans="2:22" ht="16.5" customHeight="1">
      <c r="B24" s="569">
        <v>15</v>
      </c>
      <c r="C24" s="201" t="s">
        <v>136</v>
      </c>
      <c r="D24" s="562" t="s">
        <v>161</v>
      </c>
      <c r="E24" s="554" t="s">
        <v>181</v>
      </c>
      <c r="F24" s="203" t="s">
        <v>138</v>
      </c>
      <c r="G24" s="556" t="s">
        <v>157</v>
      </c>
      <c r="H24" s="203" t="s">
        <v>167</v>
      </c>
      <c r="I24" s="556" t="s">
        <v>168</v>
      </c>
      <c r="J24" s="556">
        <v>12</v>
      </c>
      <c r="K24" s="556" t="s">
        <v>163</v>
      </c>
      <c r="L24" s="203" t="s">
        <v>164</v>
      </c>
      <c r="M24" s="203" t="s">
        <v>144</v>
      </c>
      <c r="N24" s="203" t="s">
        <v>182</v>
      </c>
      <c r="O24" s="203" t="s">
        <v>161</v>
      </c>
      <c r="P24" s="203" t="s">
        <v>155</v>
      </c>
      <c r="Q24" s="204" t="s">
        <v>147</v>
      </c>
      <c r="R24" s="323">
        <v>50</v>
      </c>
      <c r="S24" s="205">
        <v>25</v>
      </c>
      <c r="T24" s="479">
        <v>0</v>
      </c>
      <c r="U24" s="205">
        <v>25</v>
      </c>
      <c r="V24" s="480">
        <v>0</v>
      </c>
    </row>
    <row r="25" spans="2:22" ht="16.5" customHeight="1">
      <c r="B25" s="569">
        <v>16</v>
      </c>
      <c r="C25" s="201" t="s">
        <v>136</v>
      </c>
      <c r="D25" s="562" t="s">
        <v>161</v>
      </c>
      <c r="E25" s="554" t="s">
        <v>183</v>
      </c>
      <c r="F25" s="203" t="s">
        <v>138</v>
      </c>
      <c r="G25" s="556" t="s">
        <v>157</v>
      </c>
      <c r="H25" s="203" t="s">
        <v>167</v>
      </c>
      <c r="I25" s="556" t="s">
        <v>168</v>
      </c>
      <c r="J25" s="556">
        <v>12</v>
      </c>
      <c r="K25" s="556" t="s">
        <v>163</v>
      </c>
      <c r="L25" s="203" t="s">
        <v>164</v>
      </c>
      <c r="M25" s="203" t="s">
        <v>144</v>
      </c>
      <c r="N25" s="203" t="s">
        <v>182</v>
      </c>
      <c r="O25" s="203" t="s">
        <v>161</v>
      </c>
      <c r="P25" s="203" t="s">
        <v>155</v>
      </c>
      <c r="Q25" s="204" t="s">
        <v>147</v>
      </c>
      <c r="R25" s="323">
        <v>50</v>
      </c>
      <c r="S25" s="205">
        <v>25</v>
      </c>
      <c r="T25" s="479">
        <v>0</v>
      </c>
      <c r="U25" s="205">
        <v>25</v>
      </c>
      <c r="V25" s="480">
        <v>0</v>
      </c>
    </row>
    <row r="26" spans="2:22" ht="16.5" customHeight="1">
      <c r="B26" s="569">
        <v>17</v>
      </c>
      <c r="C26" s="201" t="s">
        <v>136</v>
      </c>
      <c r="D26" s="562" t="s">
        <v>161</v>
      </c>
      <c r="E26" s="554" t="s">
        <v>184</v>
      </c>
      <c r="F26" s="203" t="s">
        <v>138</v>
      </c>
      <c r="G26" s="556" t="s">
        <v>157</v>
      </c>
      <c r="H26" s="556" t="s">
        <v>140</v>
      </c>
      <c r="I26" s="556" t="s">
        <v>141</v>
      </c>
      <c r="J26" s="556" t="s">
        <v>141</v>
      </c>
      <c r="K26" s="556" t="s">
        <v>163</v>
      </c>
      <c r="L26" s="203" t="s">
        <v>164</v>
      </c>
      <c r="M26" s="203" t="s">
        <v>144</v>
      </c>
      <c r="N26" s="203" t="s">
        <v>185</v>
      </c>
      <c r="O26" s="203" t="s">
        <v>161</v>
      </c>
      <c r="P26" s="203" t="s">
        <v>155</v>
      </c>
      <c r="Q26" s="204" t="s">
        <v>147</v>
      </c>
      <c r="R26" s="323">
        <v>80</v>
      </c>
      <c r="S26" s="205">
        <v>20</v>
      </c>
      <c r="T26" s="479">
        <v>0</v>
      </c>
      <c r="U26" s="205">
        <v>0</v>
      </c>
      <c r="V26" s="480">
        <v>0</v>
      </c>
    </row>
    <row r="27" spans="2:22" ht="16.5" customHeight="1">
      <c r="B27" s="569">
        <v>18</v>
      </c>
      <c r="C27" s="201" t="s">
        <v>136</v>
      </c>
      <c r="D27" s="561">
        <v>79789138</v>
      </c>
      <c r="E27" s="554" t="s">
        <v>186</v>
      </c>
      <c r="F27" s="203" t="s">
        <v>138</v>
      </c>
      <c r="G27" s="556" t="s">
        <v>157</v>
      </c>
      <c r="H27" s="203" t="s">
        <v>167</v>
      </c>
      <c r="I27" s="556" t="s">
        <v>168</v>
      </c>
      <c r="J27" s="556">
        <v>12</v>
      </c>
      <c r="K27" s="556" t="s">
        <v>163</v>
      </c>
      <c r="L27" s="203" t="s">
        <v>164</v>
      </c>
      <c r="M27" s="203" t="s">
        <v>144</v>
      </c>
      <c r="N27" s="203" t="s">
        <v>182</v>
      </c>
      <c r="O27" s="203" t="s">
        <v>169</v>
      </c>
      <c r="P27" s="203" t="s">
        <v>155</v>
      </c>
      <c r="Q27" s="204" t="s">
        <v>147</v>
      </c>
      <c r="R27" s="323">
        <v>40</v>
      </c>
      <c r="S27" s="205">
        <v>0</v>
      </c>
      <c r="T27" s="479">
        <v>0</v>
      </c>
      <c r="U27" s="205">
        <v>60</v>
      </c>
      <c r="V27" s="480">
        <v>0</v>
      </c>
    </row>
    <row r="28" spans="2:22" ht="16.5" customHeight="1">
      <c r="B28" s="569">
        <v>19</v>
      </c>
      <c r="C28" s="201" t="s">
        <v>136</v>
      </c>
      <c r="D28" s="561">
        <v>13488146</v>
      </c>
      <c r="E28" s="554" t="s">
        <v>187</v>
      </c>
      <c r="F28" s="203" t="s">
        <v>138</v>
      </c>
      <c r="G28" s="556" t="s">
        <v>139</v>
      </c>
      <c r="H28" s="203" t="s">
        <v>167</v>
      </c>
      <c r="I28" s="556" t="s">
        <v>168</v>
      </c>
      <c r="J28" s="556">
        <v>12</v>
      </c>
      <c r="K28" s="556" t="s">
        <v>163</v>
      </c>
      <c r="L28" s="203" t="s">
        <v>164</v>
      </c>
      <c r="M28" s="203" t="s">
        <v>144</v>
      </c>
      <c r="N28" s="203" t="s">
        <v>188</v>
      </c>
      <c r="O28" s="203" t="s">
        <v>189</v>
      </c>
      <c r="P28" s="203" t="s">
        <v>155</v>
      </c>
      <c r="Q28" s="204" t="s">
        <v>147</v>
      </c>
      <c r="R28" s="323">
        <v>40</v>
      </c>
      <c r="S28" s="205">
        <v>0</v>
      </c>
      <c r="T28" s="479">
        <v>0</v>
      </c>
      <c r="U28" s="205">
        <v>60</v>
      </c>
      <c r="V28" s="480">
        <v>0</v>
      </c>
    </row>
    <row r="29" spans="2:22" ht="16.5" customHeight="1">
      <c r="B29" s="569">
        <v>20</v>
      </c>
      <c r="C29" s="201" t="s">
        <v>136</v>
      </c>
      <c r="D29" s="562" t="s">
        <v>161</v>
      </c>
      <c r="E29" s="554" t="s">
        <v>190</v>
      </c>
      <c r="F29" s="203" t="s">
        <v>138</v>
      </c>
      <c r="G29" s="556" t="s">
        <v>157</v>
      </c>
      <c r="H29" s="203" t="s">
        <v>167</v>
      </c>
      <c r="I29" s="556" t="s">
        <v>168</v>
      </c>
      <c r="J29" s="556">
        <v>12</v>
      </c>
      <c r="K29" s="556" t="s">
        <v>163</v>
      </c>
      <c r="L29" s="203" t="s">
        <v>164</v>
      </c>
      <c r="M29" s="203" t="s">
        <v>144</v>
      </c>
      <c r="N29" s="203" t="s">
        <v>165</v>
      </c>
      <c r="O29" s="203" t="s">
        <v>161</v>
      </c>
      <c r="P29" s="203" t="s">
        <v>155</v>
      </c>
      <c r="Q29" s="204" t="s">
        <v>147</v>
      </c>
      <c r="R29" s="323">
        <v>40</v>
      </c>
      <c r="S29" s="205">
        <v>0</v>
      </c>
      <c r="T29" s="479">
        <v>0</v>
      </c>
      <c r="U29" s="205">
        <v>60</v>
      </c>
      <c r="V29" s="480">
        <v>0</v>
      </c>
    </row>
    <row r="30" spans="2:22" ht="16.5" customHeight="1">
      <c r="B30" s="569">
        <v>21</v>
      </c>
      <c r="C30" s="201" t="s">
        <v>136</v>
      </c>
      <c r="D30" s="562" t="s">
        <v>161</v>
      </c>
      <c r="E30" s="554" t="s">
        <v>191</v>
      </c>
      <c r="F30" s="203" t="s">
        <v>138</v>
      </c>
      <c r="G30" s="556" t="s">
        <v>157</v>
      </c>
      <c r="H30" s="203" t="s">
        <v>167</v>
      </c>
      <c r="I30" s="556" t="s">
        <v>168</v>
      </c>
      <c r="J30" s="556">
        <v>12</v>
      </c>
      <c r="K30" s="556" t="s">
        <v>163</v>
      </c>
      <c r="L30" s="203" t="s">
        <v>164</v>
      </c>
      <c r="M30" s="203" t="s">
        <v>144</v>
      </c>
      <c r="N30" s="203" t="s">
        <v>192</v>
      </c>
      <c r="O30" s="203" t="s">
        <v>161</v>
      </c>
      <c r="P30" s="203" t="s">
        <v>155</v>
      </c>
      <c r="Q30" s="204" t="s">
        <v>147</v>
      </c>
      <c r="R30" s="323">
        <v>40</v>
      </c>
      <c r="S30" s="205">
        <v>0</v>
      </c>
      <c r="T30" s="479">
        <v>0</v>
      </c>
      <c r="U30" s="205">
        <v>60</v>
      </c>
      <c r="V30" s="480">
        <v>0</v>
      </c>
    </row>
    <row r="31" spans="2:22" ht="16.5" customHeight="1">
      <c r="B31" s="569">
        <v>22</v>
      </c>
      <c r="C31" s="201" t="s">
        <v>136</v>
      </c>
      <c r="D31" s="561">
        <v>79743373</v>
      </c>
      <c r="E31" s="554" t="s">
        <v>193</v>
      </c>
      <c r="F31" s="203" t="s">
        <v>138</v>
      </c>
      <c r="G31" s="556" t="s">
        <v>139</v>
      </c>
      <c r="H31" s="203" t="s">
        <v>167</v>
      </c>
      <c r="I31" s="556" t="s">
        <v>168</v>
      </c>
      <c r="J31" s="556">
        <v>12</v>
      </c>
      <c r="K31" s="556" t="s">
        <v>163</v>
      </c>
      <c r="L31" s="203" t="s">
        <v>164</v>
      </c>
      <c r="M31" s="203" t="s">
        <v>144</v>
      </c>
      <c r="N31" s="203" t="s">
        <v>194</v>
      </c>
      <c r="O31" s="203" t="s">
        <v>161</v>
      </c>
      <c r="P31" s="203" t="s">
        <v>155</v>
      </c>
      <c r="Q31" s="204" t="s">
        <v>147</v>
      </c>
      <c r="R31" s="323">
        <v>80</v>
      </c>
      <c r="S31" s="205">
        <v>20</v>
      </c>
      <c r="T31" s="479">
        <v>0</v>
      </c>
      <c r="U31" s="205">
        <v>0</v>
      </c>
      <c r="V31" s="480">
        <v>0</v>
      </c>
    </row>
    <row r="32" spans="2:22" ht="16.5" customHeight="1">
      <c r="B32" s="569">
        <v>23</v>
      </c>
      <c r="C32" s="201" t="s">
        <v>136</v>
      </c>
      <c r="D32" s="561">
        <v>88201804</v>
      </c>
      <c r="E32" s="554" t="s">
        <v>195</v>
      </c>
      <c r="F32" s="203" t="s">
        <v>138</v>
      </c>
      <c r="G32" s="556" t="s">
        <v>157</v>
      </c>
      <c r="H32" s="203" t="s">
        <v>167</v>
      </c>
      <c r="I32" s="556" t="s">
        <v>168</v>
      </c>
      <c r="J32" s="556">
        <v>12</v>
      </c>
      <c r="K32" s="556" t="s">
        <v>163</v>
      </c>
      <c r="L32" s="203" t="s">
        <v>164</v>
      </c>
      <c r="M32" s="203" t="s">
        <v>144</v>
      </c>
      <c r="N32" s="203" t="s">
        <v>196</v>
      </c>
      <c r="O32" s="203" t="s">
        <v>171</v>
      </c>
      <c r="P32" s="203" t="s">
        <v>155</v>
      </c>
      <c r="Q32" s="204" t="s">
        <v>147</v>
      </c>
      <c r="R32" s="323">
        <v>80</v>
      </c>
      <c r="S32" s="205">
        <v>20</v>
      </c>
      <c r="T32" s="479">
        <v>0</v>
      </c>
      <c r="U32" s="205">
        <v>0</v>
      </c>
      <c r="V32" s="480">
        <v>0</v>
      </c>
    </row>
    <row r="33" spans="2:22" ht="16.5" customHeight="1">
      <c r="B33" s="569">
        <v>24</v>
      </c>
      <c r="C33" s="201" t="s">
        <v>136</v>
      </c>
      <c r="D33" s="562" t="s">
        <v>161</v>
      </c>
      <c r="E33" s="554" t="s">
        <v>197</v>
      </c>
      <c r="F33" s="203" t="s">
        <v>138</v>
      </c>
      <c r="G33" s="556" t="s">
        <v>139</v>
      </c>
      <c r="H33" s="203" t="s">
        <v>167</v>
      </c>
      <c r="I33" s="556" t="s">
        <v>168</v>
      </c>
      <c r="J33" s="556">
        <v>12</v>
      </c>
      <c r="K33" s="556" t="s">
        <v>163</v>
      </c>
      <c r="L33" s="203" t="s">
        <v>164</v>
      </c>
      <c r="M33" s="203" t="s">
        <v>144</v>
      </c>
      <c r="N33" s="203" t="s">
        <v>198</v>
      </c>
      <c r="O33" s="203" t="s">
        <v>161</v>
      </c>
      <c r="P33" s="203" t="s">
        <v>155</v>
      </c>
      <c r="Q33" s="204" t="s">
        <v>147</v>
      </c>
      <c r="R33" s="323">
        <v>80</v>
      </c>
      <c r="S33" s="205">
        <v>20</v>
      </c>
      <c r="T33" s="479">
        <v>0</v>
      </c>
      <c r="U33" s="205">
        <v>0</v>
      </c>
      <c r="V33" s="480">
        <v>0</v>
      </c>
    </row>
    <row r="34" spans="2:22" ht="16.5" customHeight="1">
      <c r="B34" s="569">
        <v>25</v>
      </c>
      <c r="C34" s="201" t="s">
        <v>136</v>
      </c>
      <c r="D34" s="561">
        <v>91077054</v>
      </c>
      <c r="E34" s="554" t="s">
        <v>199</v>
      </c>
      <c r="F34" s="203" t="s">
        <v>138</v>
      </c>
      <c r="G34" s="556" t="s">
        <v>139</v>
      </c>
      <c r="H34" s="203" t="s">
        <v>167</v>
      </c>
      <c r="I34" s="556" t="s">
        <v>168</v>
      </c>
      <c r="J34" s="556">
        <v>12</v>
      </c>
      <c r="K34" s="556" t="s">
        <v>163</v>
      </c>
      <c r="L34" s="203" t="s">
        <v>164</v>
      </c>
      <c r="M34" s="203" t="s">
        <v>144</v>
      </c>
      <c r="N34" s="203" t="s">
        <v>200</v>
      </c>
      <c r="O34" s="203" t="s">
        <v>201</v>
      </c>
      <c r="P34" s="203" t="s">
        <v>155</v>
      </c>
      <c r="Q34" s="204" t="s">
        <v>147</v>
      </c>
      <c r="R34" s="323">
        <v>60</v>
      </c>
      <c r="S34" s="205">
        <v>20</v>
      </c>
      <c r="T34" s="479">
        <v>0</v>
      </c>
      <c r="U34" s="205">
        <v>20</v>
      </c>
      <c r="V34" s="480">
        <v>0</v>
      </c>
    </row>
    <row r="35" spans="2:22" ht="16.5" customHeight="1">
      <c r="B35" s="569">
        <v>26</v>
      </c>
      <c r="C35" s="201" t="s">
        <v>136</v>
      </c>
      <c r="D35" s="561">
        <v>3347279</v>
      </c>
      <c r="E35" s="554" t="s">
        <v>202</v>
      </c>
      <c r="F35" s="203" t="s">
        <v>138</v>
      </c>
      <c r="G35" s="556" t="s">
        <v>139</v>
      </c>
      <c r="H35" s="556" t="s">
        <v>140</v>
      </c>
      <c r="I35" s="556" t="s">
        <v>141</v>
      </c>
      <c r="J35" s="556" t="s">
        <v>141</v>
      </c>
      <c r="K35" s="556" t="s">
        <v>203</v>
      </c>
      <c r="L35" s="203" t="s">
        <v>164</v>
      </c>
      <c r="M35" s="203" t="s">
        <v>144</v>
      </c>
      <c r="N35" s="203" t="s">
        <v>204</v>
      </c>
      <c r="O35" s="203" t="s">
        <v>205</v>
      </c>
      <c r="P35" s="203" t="s">
        <v>155</v>
      </c>
      <c r="Q35" s="204" t="s">
        <v>147</v>
      </c>
      <c r="R35" s="323">
        <v>60</v>
      </c>
      <c r="S35" s="205">
        <v>20</v>
      </c>
      <c r="T35" s="479">
        <v>0</v>
      </c>
      <c r="U35" s="205">
        <v>20</v>
      </c>
      <c r="V35" s="480">
        <v>0</v>
      </c>
    </row>
    <row r="36" spans="2:22" ht="16.5" customHeight="1">
      <c r="B36" s="569">
        <v>27</v>
      </c>
      <c r="C36" s="201" t="s">
        <v>136</v>
      </c>
      <c r="D36" s="562" t="s">
        <v>161</v>
      </c>
      <c r="E36" s="554" t="s">
        <v>206</v>
      </c>
      <c r="F36" s="203" t="s">
        <v>138</v>
      </c>
      <c r="G36" s="556" t="s">
        <v>139</v>
      </c>
      <c r="H36" s="556" t="s">
        <v>140</v>
      </c>
      <c r="I36" s="556" t="s">
        <v>141</v>
      </c>
      <c r="J36" s="556" t="s">
        <v>141</v>
      </c>
      <c r="K36" s="556" t="s">
        <v>207</v>
      </c>
      <c r="L36" s="203" t="s">
        <v>164</v>
      </c>
      <c r="M36" s="203" t="s">
        <v>144</v>
      </c>
      <c r="N36" s="203" t="s">
        <v>165</v>
      </c>
      <c r="O36" s="203" t="s">
        <v>161</v>
      </c>
      <c r="P36" s="203" t="s">
        <v>155</v>
      </c>
      <c r="Q36" s="204" t="s">
        <v>147</v>
      </c>
      <c r="R36" s="323">
        <v>50</v>
      </c>
      <c r="S36" s="205">
        <v>50</v>
      </c>
      <c r="T36" s="479">
        <v>0</v>
      </c>
      <c r="U36" s="205">
        <v>0</v>
      </c>
      <c r="V36" s="480">
        <v>0</v>
      </c>
    </row>
    <row r="37" spans="2:22" ht="16.5" customHeight="1">
      <c r="B37" s="569">
        <v>28</v>
      </c>
      <c r="C37" s="201" t="s">
        <v>136</v>
      </c>
      <c r="D37" s="562" t="s">
        <v>161</v>
      </c>
      <c r="E37" s="554" t="s">
        <v>208</v>
      </c>
      <c r="F37" s="203" t="s">
        <v>138</v>
      </c>
      <c r="G37" s="556" t="s">
        <v>139</v>
      </c>
      <c r="H37" s="556" t="s">
        <v>140</v>
      </c>
      <c r="I37" s="556" t="s">
        <v>141</v>
      </c>
      <c r="J37" s="556" t="s">
        <v>141</v>
      </c>
      <c r="K37" s="556" t="s">
        <v>207</v>
      </c>
      <c r="L37" s="203" t="s">
        <v>164</v>
      </c>
      <c r="M37" s="203" t="s">
        <v>144</v>
      </c>
      <c r="N37" s="203" t="s">
        <v>165</v>
      </c>
      <c r="O37" s="203" t="s">
        <v>171</v>
      </c>
      <c r="P37" s="203" t="s">
        <v>155</v>
      </c>
      <c r="Q37" s="204" t="s">
        <v>147</v>
      </c>
      <c r="R37" s="323">
        <v>95</v>
      </c>
      <c r="S37" s="205">
        <v>5</v>
      </c>
      <c r="T37" s="479">
        <v>0</v>
      </c>
      <c r="U37" s="205">
        <v>0</v>
      </c>
      <c r="V37" s="480">
        <v>0</v>
      </c>
    </row>
    <row r="38" spans="2:22" ht="16.5" customHeight="1">
      <c r="B38" s="569">
        <v>29</v>
      </c>
      <c r="C38" s="201" t="s">
        <v>136</v>
      </c>
      <c r="D38" s="562" t="s">
        <v>161</v>
      </c>
      <c r="E38" s="554" t="s">
        <v>209</v>
      </c>
      <c r="F38" s="203" t="s">
        <v>138</v>
      </c>
      <c r="G38" s="556" t="s">
        <v>139</v>
      </c>
      <c r="H38" s="556" t="s">
        <v>140</v>
      </c>
      <c r="I38" s="556" t="s">
        <v>141</v>
      </c>
      <c r="J38" s="556" t="s">
        <v>141</v>
      </c>
      <c r="K38" s="556" t="s">
        <v>207</v>
      </c>
      <c r="L38" s="203" t="s">
        <v>164</v>
      </c>
      <c r="M38" s="203" t="s">
        <v>144</v>
      </c>
      <c r="N38" s="203" t="s">
        <v>165</v>
      </c>
      <c r="O38" s="203" t="s">
        <v>210</v>
      </c>
      <c r="P38" s="203" t="s">
        <v>155</v>
      </c>
      <c r="Q38" s="204" t="s">
        <v>147</v>
      </c>
      <c r="R38" s="323">
        <v>80</v>
      </c>
      <c r="S38" s="205">
        <v>10</v>
      </c>
      <c r="T38" s="479">
        <v>0</v>
      </c>
      <c r="U38" s="205">
        <v>10</v>
      </c>
      <c r="V38" s="480">
        <v>0</v>
      </c>
    </row>
    <row r="39" spans="2:22" ht="16.5" customHeight="1">
      <c r="B39" s="569">
        <v>30</v>
      </c>
      <c r="C39" s="201" t="s">
        <v>136</v>
      </c>
      <c r="D39" s="562" t="s">
        <v>161</v>
      </c>
      <c r="E39" s="554" t="s">
        <v>211</v>
      </c>
      <c r="F39" s="203" t="s">
        <v>138</v>
      </c>
      <c r="G39" s="556" t="s">
        <v>157</v>
      </c>
      <c r="H39" s="556" t="s">
        <v>140</v>
      </c>
      <c r="I39" s="556" t="s">
        <v>141</v>
      </c>
      <c r="J39" s="556" t="s">
        <v>141</v>
      </c>
      <c r="K39" s="556" t="s">
        <v>207</v>
      </c>
      <c r="L39" s="203" t="s">
        <v>164</v>
      </c>
      <c r="M39" s="203" t="s">
        <v>144</v>
      </c>
      <c r="N39" s="203" t="s">
        <v>165</v>
      </c>
      <c r="O39" s="203" t="s">
        <v>161</v>
      </c>
      <c r="P39" s="203" t="s">
        <v>155</v>
      </c>
      <c r="Q39" s="204" t="s">
        <v>147</v>
      </c>
      <c r="R39" s="323">
        <v>60</v>
      </c>
      <c r="S39" s="205">
        <v>40</v>
      </c>
      <c r="T39" s="479">
        <v>0</v>
      </c>
      <c r="U39" s="205">
        <v>0</v>
      </c>
      <c r="V39" s="480">
        <v>0</v>
      </c>
    </row>
    <row r="40" spans="2:22" ht="16.5" customHeight="1">
      <c r="B40" s="569">
        <v>31</v>
      </c>
      <c r="C40" s="201" t="s">
        <v>136</v>
      </c>
      <c r="D40" s="562" t="s">
        <v>161</v>
      </c>
      <c r="E40" s="554" t="s">
        <v>212</v>
      </c>
      <c r="F40" s="203" t="s">
        <v>138</v>
      </c>
      <c r="G40" s="556" t="s">
        <v>139</v>
      </c>
      <c r="H40" s="556" t="s">
        <v>140</v>
      </c>
      <c r="I40" s="556" t="s">
        <v>141</v>
      </c>
      <c r="J40" s="556" t="s">
        <v>141</v>
      </c>
      <c r="K40" s="556" t="s">
        <v>207</v>
      </c>
      <c r="L40" s="203" t="s">
        <v>164</v>
      </c>
      <c r="M40" s="203" t="s">
        <v>144</v>
      </c>
      <c r="N40" s="203" t="s">
        <v>165</v>
      </c>
      <c r="O40" s="203" t="s">
        <v>161</v>
      </c>
      <c r="P40" s="203" t="s">
        <v>155</v>
      </c>
      <c r="Q40" s="204" t="s">
        <v>147</v>
      </c>
      <c r="R40" s="323">
        <v>70</v>
      </c>
      <c r="S40" s="205">
        <v>30</v>
      </c>
      <c r="T40" s="479">
        <v>0</v>
      </c>
      <c r="U40" s="205">
        <v>0</v>
      </c>
      <c r="V40" s="480">
        <v>0</v>
      </c>
    </row>
    <row r="41" spans="2:22" ht="16.5" customHeight="1">
      <c r="B41" s="569">
        <v>32</v>
      </c>
      <c r="C41" s="201" t="s">
        <v>136</v>
      </c>
      <c r="D41" s="562" t="s">
        <v>161</v>
      </c>
      <c r="E41" s="554" t="s">
        <v>213</v>
      </c>
      <c r="F41" s="203" t="s">
        <v>138</v>
      </c>
      <c r="G41" s="556" t="s">
        <v>139</v>
      </c>
      <c r="H41" s="556" t="s">
        <v>140</v>
      </c>
      <c r="I41" s="556" t="s">
        <v>141</v>
      </c>
      <c r="J41" s="556" t="s">
        <v>141</v>
      </c>
      <c r="K41" s="556" t="s">
        <v>207</v>
      </c>
      <c r="L41" s="203" t="s">
        <v>164</v>
      </c>
      <c r="M41" s="203" t="s">
        <v>144</v>
      </c>
      <c r="N41" s="203" t="s">
        <v>165</v>
      </c>
      <c r="O41" s="203" t="s">
        <v>214</v>
      </c>
      <c r="P41" s="203" t="s">
        <v>155</v>
      </c>
      <c r="Q41" s="204" t="s">
        <v>147</v>
      </c>
      <c r="R41" s="323">
        <v>100</v>
      </c>
      <c r="S41" s="205">
        <v>0</v>
      </c>
      <c r="T41" s="479">
        <v>0</v>
      </c>
      <c r="U41" s="205">
        <v>0</v>
      </c>
      <c r="V41" s="480">
        <v>0</v>
      </c>
    </row>
    <row r="42" spans="2:22" ht="16.5" customHeight="1">
      <c r="B42" s="569">
        <v>33</v>
      </c>
      <c r="C42" s="201" t="s">
        <v>136</v>
      </c>
      <c r="D42" s="562" t="s">
        <v>161</v>
      </c>
      <c r="E42" s="554" t="s">
        <v>215</v>
      </c>
      <c r="F42" s="203" t="s">
        <v>138</v>
      </c>
      <c r="G42" s="556" t="s">
        <v>139</v>
      </c>
      <c r="H42" s="203" t="s">
        <v>167</v>
      </c>
      <c r="I42" s="556" t="s">
        <v>168</v>
      </c>
      <c r="J42" s="556">
        <v>12</v>
      </c>
      <c r="K42" s="556" t="s">
        <v>207</v>
      </c>
      <c r="L42" s="203" t="s">
        <v>164</v>
      </c>
      <c r="M42" s="203" t="s">
        <v>144</v>
      </c>
      <c r="N42" s="203" t="s">
        <v>165</v>
      </c>
      <c r="O42" s="203" t="s">
        <v>161</v>
      </c>
      <c r="P42" s="203" t="s">
        <v>155</v>
      </c>
      <c r="Q42" s="204" t="s">
        <v>147</v>
      </c>
      <c r="R42" s="323">
        <v>80</v>
      </c>
      <c r="S42" s="205">
        <v>20</v>
      </c>
      <c r="T42" s="479">
        <v>0</v>
      </c>
      <c r="U42" s="205">
        <v>0</v>
      </c>
      <c r="V42" s="480">
        <v>0</v>
      </c>
    </row>
    <row r="43" spans="2:22" ht="16.5" customHeight="1">
      <c r="B43" s="569">
        <v>34</v>
      </c>
      <c r="C43" s="201" t="s">
        <v>136</v>
      </c>
      <c r="D43" s="562" t="s">
        <v>161</v>
      </c>
      <c r="E43" s="554" t="s">
        <v>216</v>
      </c>
      <c r="F43" s="203" t="s">
        <v>138</v>
      </c>
      <c r="G43" s="556" t="s">
        <v>139</v>
      </c>
      <c r="H43" s="203" t="s">
        <v>167</v>
      </c>
      <c r="I43" s="556" t="s">
        <v>168</v>
      </c>
      <c r="J43" s="556">
        <v>12</v>
      </c>
      <c r="K43" s="556" t="s">
        <v>217</v>
      </c>
      <c r="L43" s="203" t="s">
        <v>164</v>
      </c>
      <c r="M43" s="203" t="s">
        <v>144</v>
      </c>
      <c r="N43" s="203" t="s">
        <v>218</v>
      </c>
      <c r="O43" s="203" t="s">
        <v>161</v>
      </c>
      <c r="P43" s="203" t="s">
        <v>155</v>
      </c>
      <c r="Q43" s="204" t="s">
        <v>147</v>
      </c>
      <c r="R43" s="323">
        <v>80</v>
      </c>
      <c r="S43" s="205">
        <v>20</v>
      </c>
      <c r="T43" s="479">
        <v>0</v>
      </c>
      <c r="U43" s="205">
        <v>0</v>
      </c>
      <c r="V43" s="480">
        <v>0</v>
      </c>
    </row>
    <row r="44" spans="2:22" ht="16.5" customHeight="1">
      <c r="B44" s="569">
        <v>35</v>
      </c>
      <c r="C44" s="201" t="s">
        <v>136</v>
      </c>
      <c r="D44" s="562" t="s">
        <v>161</v>
      </c>
      <c r="E44" s="554" t="s">
        <v>219</v>
      </c>
      <c r="F44" s="203" t="s">
        <v>138</v>
      </c>
      <c r="G44" s="556" t="s">
        <v>139</v>
      </c>
      <c r="H44" s="203" t="s">
        <v>167</v>
      </c>
      <c r="I44" s="556" t="s">
        <v>168</v>
      </c>
      <c r="J44" s="556">
        <v>12</v>
      </c>
      <c r="K44" s="556" t="s">
        <v>217</v>
      </c>
      <c r="L44" s="203" t="s">
        <v>164</v>
      </c>
      <c r="M44" s="203" t="s">
        <v>144</v>
      </c>
      <c r="N44" s="203" t="s">
        <v>204</v>
      </c>
      <c r="O44" s="203" t="s">
        <v>220</v>
      </c>
      <c r="P44" s="203" t="s">
        <v>155</v>
      </c>
      <c r="Q44" s="204" t="s">
        <v>147</v>
      </c>
      <c r="R44" s="323">
        <v>80</v>
      </c>
      <c r="S44" s="205">
        <v>20</v>
      </c>
      <c r="T44" s="479">
        <v>0</v>
      </c>
      <c r="U44" s="205">
        <v>0</v>
      </c>
      <c r="V44" s="480">
        <v>0</v>
      </c>
    </row>
    <row r="45" spans="2:22" ht="16.5" customHeight="1">
      <c r="B45" s="569">
        <v>36</v>
      </c>
      <c r="C45" s="201" t="s">
        <v>136</v>
      </c>
      <c r="D45" s="562" t="s">
        <v>161</v>
      </c>
      <c r="E45" s="554" t="s">
        <v>221</v>
      </c>
      <c r="F45" s="203" t="s">
        <v>138</v>
      </c>
      <c r="G45" s="556" t="s">
        <v>139</v>
      </c>
      <c r="H45" s="203" t="s">
        <v>167</v>
      </c>
      <c r="I45" s="556" t="s">
        <v>168</v>
      </c>
      <c r="J45" s="556">
        <v>12</v>
      </c>
      <c r="K45" s="556" t="s">
        <v>222</v>
      </c>
      <c r="L45" s="203" t="s">
        <v>164</v>
      </c>
      <c r="M45" s="203" t="s">
        <v>144</v>
      </c>
      <c r="N45" s="203" t="s">
        <v>223</v>
      </c>
      <c r="O45" s="203" t="s">
        <v>171</v>
      </c>
      <c r="P45" s="203" t="s">
        <v>155</v>
      </c>
      <c r="Q45" s="204" t="s">
        <v>147</v>
      </c>
      <c r="R45" s="323">
        <v>70</v>
      </c>
      <c r="S45" s="205">
        <v>10</v>
      </c>
      <c r="T45" s="479">
        <v>0</v>
      </c>
      <c r="U45" s="205">
        <v>20</v>
      </c>
      <c r="V45" s="480">
        <v>0</v>
      </c>
    </row>
    <row r="46" spans="2:22" ht="16.5" customHeight="1">
      <c r="B46" s="569">
        <v>37</v>
      </c>
      <c r="C46" s="201" t="s">
        <v>136</v>
      </c>
      <c r="D46" s="561">
        <v>79436979</v>
      </c>
      <c r="E46" s="554" t="s">
        <v>224</v>
      </c>
      <c r="F46" s="203" t="s">
        <v>138</v>
      </c>
      <c r="G46" s="556" t="s">
        <v>139</v>
      </c>
      <c r="H46" s="203" t="s">
        <v>167</v>
      </c>
      <c r="I46" s="556" t="s">
        <v>168</v>
      </c>
      <c r="J46" s="556">
        <v>12</v>
      </c>
      <c r="K46" s="556" t="s">
        <v>222</v>
      </c>
      <c r="L46" s="203" t="s">
        <v>164</v>
      </c>
      <c r="M46" s="203" t="s">
        <v>144</v>
      </c>
      <c r="N46" s="203" t="s">
        <v>223</v>
      </c>
      <c r="O46" s="203" t="s">
        <v>225</v>
      </c>
      <c r="P46" s="203" t="s">
        <v>155</v>
      </c>
      <c r="Q46" s="204" t="s">
        <v>147</v>
      </c>
      <c r="R46" s="323">
        <v>70</v>
      </c>
      <c r="S46" s="205">
        <v>10</v>
      </c>
      <c r="T46" s="479">
        <v>0</v>
      </c>
      <c r="U46" s="205">
        <v>20</v>
      </c>
      <c r="V46" s="480">
        <v>0</v>
      </c>
    </row>
    <row r="47" spans="2:22" ht="16.5" customHeight="1">
      <c r="B47" s="569">
        <v>38</v>
      </c>
      <c r="C47" s="201" t="s">
        <v>136</v>
      </c>
      <c r="D47" s="562" t="s">
        <v>161</v>
      </c>
      <c r="E47" s="554" t="s">
        <v>226</v>
      </c>
      <c r="F47" s="203" t="s">
        <v>138</v>
      </c>
      <c r="G47" s="556" t="s">
        <v>139</v>
      </c>
      <c r="H47" s="203" t="s">
        <v>167</v>
      </c>
      <c r="I47" s="556" t="s">
        <v>168</v>
      </c>
      <c r="J47" s="556">
        <v>12</v>
      </c>
      <c r="K47" s="556" t="s">
        <v>222</v>
      </c>
      <c r="L47" s="203" t="s">
        <v>164</v>
      </c>
      <c r="M47" s="203" t="s">
        <v>144</v>
      </c>
      <c r="N47" s="203" t="s">
        <v>223</v>
      </c>
      <c r="O47" s="203" t="s">
        <v>161</v>
      </c>
      <c r="P47" s="203" t="s">
        <v>155</v>
      </c>
      <c r="Q47" s="204" t="s">
        <v>147</v>
      </c>
      <c r="R47" s="323">
        <v>70</v>
      </c>
      <c r="S47" s="205">
        <v>10</v>
      </c>
      <c r="T47" s="479">
        <v>0</v>
      </c>
      <c r="U47" s="205">
        <v>20</v>
      </c>
      <c r="V47" s="480">
        <v>0</v>
      </c>
    </row>
    <row r="48" spans="2:22" ht="16.5" customHeight="1">
      <c r="B48" s="569">
        <v>39</v>
      </c>
      <c r="C48" s="201" t="s">
        <v>136</v>
      </c>
      <c r="D48" s="562" t="s">
        <v>161</v>
      </c>
      <c r="E48" s="554" t="s">
        <v>227</v>
      </c>
      <c r="F48" s="203" t="s">
        <v>138</v>
      </c>
      <c r="G48" s="556" t="s">
        <v>139</v>
      </c>
      <c r="H48" s="556" t="s">
        <v>140</v>
      </c>
      <c r="I48" s="556" t="s">
        <v>141</v>
      </c>
      <c r="J48" s="556" t="s">
        <v>141</v>
      </c>
      <c r="K48" s="556" t="s">
        <v>228</v>
      </c>
      <c r="L48" s="203" t="s">
        <v>164</v>
      </c>
      <c r="M48" s="203" t="s">
        <v>144</v>
      </c>
      <c r="N48" s="203" t="s">
        <v>229</v>
      </c>
      <c r="O48" s="203" t="s">
        <v>161</v>
      </c>
      <c r="P48" s="203" t="s">
        <v>155</v>
      </c>
      <c r="Q48" s="204" t="s">
        <v>147</v>
      </c>
      <c r="R48" s="323">
        <v>100</v>
      </c>
      <c r="S48" s="205">
        <v>0</v>
      </c>
      <c r="T48" s="479">
        <v>0</v>
      </c>
      <c r="U48" s="205">
        <v>0</v>
      </c>
      <c r="V48" s="480">
        <v>0</v>
      </c>
    </row>
    <row r="49" spans="2:22" ht="16.5" customHeight="1">
      <c r="B49" s="569">
        <v>40</v>
      </c>
      <c r="C49" s="201" t="s">
        <v>136</v>
      </c>
      <c r="D49" s="562" t="s">
        <v>161</v>
      </c>
      <c r="E49" s="554" t="s">
        <v>230</v>
      </c>
      <c r="F49" s="203" t="s">
        <v>138</v>
      </c>
      <c r="G49" s="556" t="s">
        <v>139</v>
      </c>
      <c r="H49" s="556" t="s">
        <v>140</v>
      </c>
      <c r="I49" s="556" t="s">
        <v>141</v>
      </c>
      <c r="J49" s="556" t="s">
        <v>141</v>
      </c>
      <c r="K49" s="556" t="s">
        <v>231</v>
      </c>
      <c r="L49" s="203" t="s">
        <v>164</v>
      </c>
      <c r="M49" s="203" t="s">
        <v>144</v>
      </c>
      <c r="N49" s="203" t="s">
        <v>218</v>
      </c>
      <c r="O49" s="203" t="s">
        <v>161</v>
      </c>
      <c r="P49" s="203" t="s">
        <v>155</v>
      </c>
      <c r="Q49" s="204" t="s">
        <v>147</v>
      </c>
      <c r="R49" s="323">
        <v>70</v>
      </c>
      <c r="S49" s="205">
        <v>20</v>
      </c>
      <c r="T49" s="479">
        <v>0</v>
      </c>
      <c r="U49" s="205">
        <v>10</v>
      </c>
      <c r="V49" s="480">
        <v>0</v>
      </c>
    </row>
    <row r="50" spans="2:22" ht="16.5" customHeight="1">
      <c r="B50" s="569">
        <v>41</v>
      </c>
      <c r="C50" s="201" t="s">
        <v>136</v>
      </c>
      <c r="D50" s="561">
        <v>79342957</v>
      </c>
      <c r="E50" s="554" t="s">
        <v>232</v>
      </c>
      <c r="F50" s="203" t="s">
        <v>138</v>
      </c>
      <c r="G50" s="556" t="s">
        <v>139</v>
      </c>
      <c r="H50" s="203" t="s">
        <v>140</v>
      </c>
      <c r="I50" s="556" t="s">
        <v>141</v>
      </c>
      <c r="J50" s="556" t="s">
        <v>141</v>
      </c>
      <c r="K50" s="556" t="s">
        <v>142</v>
      </c>
      <c r="L50" s="203" t="s">
        <v>143</v>
      </c>
      <c r="M50" s="203" t="s">
        <v>144</v>
      </c>
      <c r="N50" s="203" t="s">
        <v>233</v>
      </c>
      <c r="O50" s="203" t="s">
        <v>142</v>
      </c>
      <c r="P50" s="203" t="s">
        <v>146</v>
      </c>
      <c r="Q50" s="204" t="s">
        <v>234</v>
      </c>
      <c r="R50" s="477">
        <v>90</v>
      </c>
      <c r="S50" s="478">
        <v>5</v>
      </c>
      <c r="T50" s="479">
        <v>0</v>
      </c>
      <c r="U50" s="478">
        <v>5</v>
      </c>
      <c r="V50" s="480">
        <v>0</v>
      </c>
    </row>
    <row r="51" spans="2:22" ht="16.5" customHeight="1">
      <c r="B51" s="569">
        <v>42</v>
      </c>
      <c r="C51" s="201" t="s">
        <v>136</v>
      </c>
      <c r="D51" s="561">
        <v>35479744</v>
      </c>
      <c r="E51" s="554" t="s">
        <v>235</v>
      </c>
      <c r="F51" s="203" t="s">
        <v>138</v>
      </c>
      <c r="G51" s="556" t="s">
        <v>139</v>
      </c>
      <c r="H51" s="203" t="s">
        <v>140</v>
      </c>
      <c r="I51" s="556" t="s">
        <v>141</v>
      </c>
      <c r="J51" s="556" t="s">
        <v>141</v>
      </c>
      <c r="K51" s="556" t="s">
        <v>142</v>
      </c>
      <c r="L51" s="203" t="s">
        <v>149</v>
      </c>
      <c r="M51" s="203" t="s">
        <v>144</v>
      </c>
      <c r="N51" s="203" t="s">
        <v>236</v>
      </c>
      <c r="O51" s="203" t="s">
        <v>237</v>
      </c>
      <c r="P51" s="203" t="s">
        <v>146</v>
      </c>
      <c r="Q51" s="204" t="s">
        <v>234</v>
      </c>
      <c r="R51" s="477">
        <v>90</v>
      </c>
      <c r="S51" s="478">
        <v>5</v>
      </c>
      <c r="T51" s="479">
        <v>0</v>
      </c>
      <c r="U51" s="478">
        <v>5</v>
      </c>
      <c r="V51" s="480">
        <v>0</v>
      </c>
    </row>
    <row r="52" spans="2:22" ht="16.5" customHeight="1">
      <c r="B52" s="569">
        <v>43</v>
      </c>
      <c r="C52" s="201" t="s">
        <v>136</v>
      </c>
      <c r="D52" s="561">
        <v>87100664</v>
      </c>
      <c r="E52" s="554" t="s">
        <v>238</v>
      </c>
      <c r="F52" s="203" t="s">
        <v>138</v>
      </c>
      <c r="G52" s="556" t="s">
        <v>139</v>
      </c>
      <c r="H52" s="203" t="s">
        <v>140</v>
      </c>
      <c r="I52" s="556" t="s">
        <v>141</v>
      </c>
      <c r="J52" s="556" t="s">
        <v>141</v>
      </c>
      <c r="K52" s="556" t="s">
        <v>142</v>
      </c>
      <c r="L52" s="203" t="s">
        <v>143</v>
      </c>
      <c r="M52" s="203" t="s">
        <v>144</v>
      </c>
      <c r="N52" s="203" t="s">
        <v>239</v>
      </c>
      <c r="O52" s="203" t="s">
        <v>240</v>
      </c>
      <c r="P52" s="203" t="s">
        <v>146</v>
      </c>
      <c r="Q52" s="204" t="s">
        <v>234</v>
      </c>
      <c r="R52" s="477">
        <v>60</v>
      </c>
      <c r="S52" s="478">
        <v>30</v>
      </c>
      <c r="T52" s="479">
        <v>0</v>
      </c>
      <c r="U52" s="478">
        <v>10</v>
      </c>
      <c r="V52" s="480">
        <v>0</v>
      </c>
    </row>
    <row r="53" spans="2:22" ht="16.5" customHeight="1">
      <c r="B53" s="569">
        <v>44</v>
      </c>
      <c r="C53" s="201" t="s">
        <v>136</v>
      </c>
      <c r="D53" s="561">
        <v>52428480</v>
      </c>
      <c r="E53" s="554" t="s">
        <v>241</v>
      </c>
      <c r="F53" s="203" t="s">
        <v>138</v>
      </c>
      <c r="G53" s="556" t="s">
        <v>139</v>
      </c>
      <c r="H53" s="203" t="s">
        <v>140</v>
      </c>
      <c r="I53" s="556" t="s">
        <v>141</v>
      </c>
      <c r="J53" s="556" t="s">
        <v>141</v>
      </c>
      <c r="K53" s="556" t="s">
        <v>142</v>
      </c>
      <c r="L53" s="203" t="s">
        <v>149</v>
      </c>
      <c r="M53" s="203" t="s">
        <v>144</v>
      </c>
      <c r="N53" s="203" t="s">
        <v>242</v>
      </c>
      <c r="O53" s="203" t="s">
        <v>243</v>
      </c>
      <c r="P53" s="203" t="s">
        <v>146</v>
      </c>
      <c r="Q53" s="204" t="s">
        <v>234</v>
      </c>
      <c r="R53" s="477">
        <v>70</v>
      </c>
      <c r="S53" s="478">
        <v>20</v>
      </c>
      <c r="T53" s="479">
        <v>0</v>
      </c>
      <c r="U53" s="478">
        <v>10</v>
      </c>
      <c r="V53" s="480">
        <v>0</v>
      </c>
    </row>
    <row r="54" spans="2:22" ht="16.5" customHeight="1">
      <c r="B54" s="569">
        <v>45</v>
      </c>
      <c r="C54" s="201" t="s">
        <v>136</v>
      </c>
      <c r="D54" s="561">
        <v>16734100</v>
      </c>
      <c r="E54" s="554" t="s">
        <v>244</v>
      </c>
      <c r="F54" s="203" t="s">
        <v>138</v>
      </c>
      <c r="G54" s="556" t="s">
        <v>157</v>
      </c>
      <c r="H54" s="203" t="s">
        <v>140</v>
      </c>
      <c r="I54" s="556" t="s">
        <v>141</v>
      </c>
      <c r="J54" s="556" t="s">
        <v>141</v>
      </c>
      <c r="K54" s="556" t="s">
        <v>142</v>
      </c>
      <c r="L54" s="203" t="s">
        <v>149</v>
      </c>
      <c r="M54" s="203" t="s">
        <v>144</v>
      </c>
      <c r="N54" s="203" t="s">
        <v>245</v>
      </c>
      <c r="O54" s="203" t="s">
        <v>154</v>
      </c>
      <c r="P54" s="203" t="s">
        <v>146</v>
      </c>
      <c r="Q54" s="204" t="s">
        <v>234</v>
      </c>
      <c r="R54" s="477">
        <v>60</v>
      </c>
      <c r="S54" s="478">
        <v>30</v>
      </c>
      <c r="T54" s="479">
        <v>0</v>
      </c>
      <c r="U54" s="478">
        <v>10</v>
      </c>
      <c r="V54" s="480">
        <v>0</v>
      </c>
    </row>
    <row r="55" spans="2:22" ht="16.5" customHeight="1">
      <c r="B55" s="569">
        <v>46</v>
      </c>
      <c r="C55" s="201" t="s">
        <v>136</v>
      </c>
      <c r="D55" s="561">
        <v>19350826</v>
      </c>
      <c r="E55" s="554" t="s">
        <v>246</v>
      </c>
      <c r="F55" s="203" t="s">
        <v>138</v>
      </c>
      <c r="G55" s="556" t="s">
        <v>139</v>
      </c>
      <c r="H55" s="203" t="s">
        <v>140</v>
      </c>
      <c r="I55" s="556" t="s">
        <v>141</v>
      </c>
      <c r="J55" s="556" t="s">
        <v>141</v>
      </c>
      <c r="K55" s="556" t="s">
        <v>142</v>
      </c>
      <c r="L55" s="203" t="s">
        <v>149</v>
      </c>
      <c r="M55" s="203" t="s">
        <v>144</v>
      </c>
      <c r="N55" s="203" t="s">
        <v>247</v>
      </c>
      <c r="O55" s="203" t="s">
        <v>169</v>
      </c>
      <c r="P55" s="203" t="s">
        <v>146</v>
      </c>
      <c r="Q55" s="204" t="s">
        <v>234</v>
      </c>
      <c r="R55" s="477">
        <v>60</v>
      </c>
      <c r="S55" s="478">
        <v>20</v>
      </c>
      <c r="T55" s="479">
        <v>0</v>
      </c>
      <c r="U55" s="478">
        <v>20</v>
      </c>
      <c r="V55" s="480">
        <v>0</v>
      </c>
    </row>
    <row r="56" spans="2:22" ht="16.5" customHeight="1">
      <c r="B56" s="569">
        <v>47</v>
      </c>
      <c r="C56" s="201" t="s">
        <v>136</v>
      </c>
      <c r="D56" s="561">
        <v>79276289</v>
      </c>
      <c r="E56" s="554" t="s">
        <v>248</v>
      </c>
      <c r="F56" s="203" t="s">
        <v>138</v>
      </c>
      <c r="G56" s="556" t="s">
        <v>249</v>
      </c>
      <c r="H56" s="203" t="s">
        <v>250</v>
      </c>
      <c r="I56" s="556" t="s">
        <v>168</v>
      </c>
      <c r="J56" s="556">
        <v>6</v>
      </c>
      <c r="K56" s="556" t="s">
        <v>142</v>
      </c>
      <c r="L56" s="203" t="s">
        <v>149</v>
      </c>
      <c r="M56" s="203" t="s">
        <v>144</v>
      </c>
      <c r="N56" s="203" t="s">
        <v>251</v>
      </c>
      <c r="O56" s="203" t="s">
        <v>161</v>
      </c>
      <c r="P56" s="203" t="s">
        <v>146</v>
      </c>
      <c r="Q56" s="204" t="s">
        <v>234</v>
      </c>
      <c r="R56" s="477">
        <v>100</v>
      </c>
      <c r="S56" s="478">
        <v>0</v>
      </c>
      <c r="T56" s="479">
        <v>0</v>
      </c>
      <c r="U56" s="478">
        <v>0</v>
      </c>
      <c r="V56" s="480">
        <v>0</v>
      </c>
    </row>
    <row r="57" spans="2:22" ht="16.5" customHeight="1">
      <c r="B57" s="569">
        <v>48</v>
      </c>
      <c r="C57" s="201" t="s">
        <v>136</v>
      </c>
      <c r="D57" s="561">
        <v>294089</v>
      </c>
      <c r="E57" s="554" t="s">
        <v>252</v>
      </c>
      <c r="F57" s="203" t="s">
        <v>138</v>
      </c>
      <c r="G57" s="556" t="s">
        <v>249</v>
      </c>
      <c r="H57" s="203" t="s">
        <v>250</v>
      </c>
      <c r="I57" s="556" t="s">
        <v>253</v>
      </c>
      <c r="J57" s="556">
        <v>1</v>
      </c>
      <c r="K57" s="556" t="s">
        <v>142</v>
      </c>
      <c r="L57" s="203" t="s">
        <v>143</v>
      </c>
      <c r="M57" s="203" t="s">
        <v>144</v>
      </c>
      <c r="N57" s="203" t="s">
        <v>254</v>
      </c>
      <c r="O57" s="203" t="s">
        <v>255</v>
      </c>
      <c r="P57" s="203" t="s">
        <v>146</v>
      </c>
      <c r="Q57" s="204" t="s">
        <v>234</v>
      </c>
      <c r="R57" s="477">
        <v>100</v>
      </c>
      <c r="S57" s="478">
        <v>0</v>
      </c>
      <c r="T57" s="479">
        <v>0</v>
      </c>
      <c r="U57" s="478">
        <v>0</v>
      </c>
      <c r="V57" s="480">
        <v>0</v>
      </c>
    </row>
    <row r="58" spans="2:22" ht="16.5" customHeight="1">
      <c r="B58" s="569">
        <v>49</v>
      </c>
      <c r="C58" s="201" t="s">
        <v>136</v>
      </c>
      <c r="D58" s="561">
        <v>39735993</v>
      </c>
      <c r="E58" s="554" t="s">
        <v>256</v>
      </c>
      <c r="F58" s="203" t="s">
        <v>138</v>
      </c>
      <c r="G58" s="556" t="s">
        <v>249</v>
      </c>
      <c r="H58" s="203" t="s">
        <v>250</v>
      </c>
      <c r="I58" s="556" t="s">
        <v>253</v>
      </c>
      <c r="J58" s="556">
        <v>1</v>
      </c>
      <c r="K58" s="556" t="s">
        <v>142</v>
      </c>
      <c r="L58" s="203" t="s">
        <v>257</v>
      </c>
      <c r="M58" s="203" t="s">
        <v>144</v>
      </c>
      <c r="N58" s="203" t="s">
        <v>258</v>
      </c>
      <c r="O58" s="203" t="s">
        <v>142</v>
      </c>
      <c r="P58" s="203" t="s">
        <v>146</v>
      </c>
      <c r="Q58" s="204" t="s">
        <v>234</v>
      </c>
      <c r="R58" s="477">
        <v>100</v>
      </c>
      <c r="S58" s="478">
        <v>0</v>
      </c>
      <c r="T58" s="479">
        <v>0</v>
      </c>
      <c r="U58" s="478">
        <v>0</v>
      </c>
      <c r="V58" s="480">
        <v>0</v>
      </c>
    </row>
    <row r="59" spans="2:22" ht="16.5" customHeight="1">
      <c r="B59" s="569">
        <v>50</v>
      </c>
      <c r="C59" s="201" t="s">
        <v>136</v>
      </c>
      <c r="D59" s="561">
        <v>51974058</v>
      </c>
      <c r="E59" s="554" t="s">
        <v>259</v>
      </c>
      <c r="F59" s="203" t="s">
        <v>138</v>
      </c>
      <c r="G59" s="556" t="s">
        <v>249</v>
      </c>
      <c r="H59" s="203" t="s">
        <v>250</v>
      </c>
      <c r="I59" s="556" t="s">
        <v>253</v>
      </c>
      <c r="J59" s="556">
        <v>1</v>
      </c>
      <c r="K59" s="556" t="s">
        <v>142</v>
      </c>
      <c r="L59" s="203" t="s">
        <v>260</v>
      </c>
      <c r="M59" s="203" t="s">
        <v>144</v>
      </c>
      <c r="N59" s="203" t="s">
        <v>261</v>
      </c>
      <c r="O59" s="203" t="s">
        <v>262</v>
      </c>
      <c r="P59" s="203" t="s">
        <v>146</v>
      </c>
      <c r="Q59" s="204" t="s">
        <v>234</v>
      </c>
      <c r="R59" s="477">
        <v>100</v>
      </c>
      <c r="S59" s="478">
        <v>0</v>
      </c>
      <c r="T59" s="479">
        <v>0</v>
      </c>
      <c r="U59" s="478">
        <v>0</v>
      </c>
      <c r="V59" s="480">
        <v>0</v>
      </c>
    </row>
    <row r="60" spans="2:22" ht="16.5" customHeight="1">
      <c r="B60" s="569">
        <v>51</v>
      </c>
      <c r="C60" s="201" t="s">
        <v>136</v>
      </c>
      <c r="D60" s="561">
        <v>52851800</v>
      </c>
      <c r="E60" s="554" t="s">
        <v>263</v>
      </c>
      <c r="F60" s="203" t="s">
        <v>138</v>
      </c>
      <c r="G60" s="556" t="s">
        <v>249</v>
      </c>
      <c r="H60" s="203" t="s">
        <v>250</v>
      </c>
      <c r="I60" s="556" t="s">
        <v>253</v>
      </c>
      <c r="J60" s="556">
        <v>1</v>
      </c>
      <c r="K60" s="556" t="s">
        <v>142</v>
      </c>
      <c r="L60" s="203" t="s">
        <v>143</v>
      </c>
      <c r="M60" s="203" t="s">
        <v>144</v>
      </c>
      <c r="N60" s="203" t="s">
        <v>264</v>
      </c>
      <c r="O60" s="203" t="s">
        <v>265</v>
      </c>
      <c r="P60" s="203" t="s">
        <v>146</v>
      </c>
      <c r="Q60" s="204" t="s">
        <v>234</v>
      </c>
      <c r="R60" s="477">
        <v>100</v>
      </c>
      <c r="S60" s="478">
        <v>0</v>
      </c>
      <c r="T60" s="479">
        <v>0</v>
      </c>
      <c r="U60" s="478">
        <v>0</v>
      </c>
      <c r="V60" s="480">
        <v>0</v>
      </c>
    </row>
    <row r="61" spans="2:22" ht="16.5" customHeight="1">
      <c r="B61" s="569">
        <v>52</v>
      </c>
      <c r="C61" s="201" t="s">
        <v>136</v>
      </c>
      <c r="D61" s="561">
        <v>1065623632</v>
      </c>
      <c r="E61" s="554" t="s">
        <v>266</v>
      </c>
      <c r="F61" s="203" t="s">
        <v>138</v>
      </c>
      <c r="G61" s="203" t="s">
        <v>249</v>
      </c>
      <c r="H61" s="203" t="s">
        <v>250</v>
      </c>
      <c r="I61" s="203" t="s">
        <v>253</v>
      </c>
      <c r="J61" s="203">
        <v>1</v>
      </c>
      <c r="K61" s="203" t="s">
        <v>142</v>
      </c>
      <c r="L61" s="203" t="s">
        <v>143</v>
      </c>
      <c r="M61" s="203" t="s">
        <v>144</v>
      </c>
      <c r="N61" s="487" t="s">
        <v>267</v>
      </c>
      <c r="O61" s="203" t="s">
        <v>268</v>
      </c>
      <c r="P61" s="203" t="s">
        <v>146</v>
      </c>
      <c r="Q61" s="204" t="s">
        <v>234</v>
      </c>
      <c r="R61" s="477">
        <v>100</v>
      </c>
      <c r="S61" s="478">
        <v>0</v>
      </c>
      <c r="T61" s="479">
        <v>0</v>
      </c>
      <c r="U61" s="478">
        <v>0</v>
      </c>
      <c r="V61" s="480">
        <v>0</v>
      </c>
    </row>
    <row r="62" spans="2:22" ht="16.5" customHeight="1">
      <c r="B62" s="569">
        <v>53</v>
      </c>
      <c r="C62" s="201" t="s">
        <v>136</v>
      </c>
      <c r="D62" s="561">
        <v>91222410</v>
      </c>
      <c r="E62" s="554" t="s">
        <v>269</v>
      </c>
      <c r="F62" s="203" t="s">
        <v>138</v>
      </c>
      <c r="G62" s="556" t="s">
        <v>157</v>
      </c>
      <c r="H62" s="203" t="s">
        <v>250</v>
      </c>
      <c r="I62" s="203" t="s">
        <v>253</v>
      </c>
      <c r="J62" s="203">
        <v>1</v>
      </c>
      <c r="K62" s="556" t="s">
        <v>142</v>
      </c>
      <c r="L62" s="203" t="s">
        <v>260</v>
      </c>
      <c r="M62" s="203" t="s">
        <v>144</v>
      </c>
      <c r="N62" s="203" t="s">
        <v>270</v>
      </c>
      <c r="O62" s="203" t="s">
        <v>142</v>
      </c>
      <c r="P62" s="203" t="s">
        <v>146</v>
      </c>
      <c r="Q62" s="204" t="s">
        <v>234</v>
      </c>
      <c r="R62" s="477">
        <v>60</v>
      </c>
      <c r="S62" s="478">
        <v>30</v>
      </c>
      <c r="T62" s="479">
        <v>0</v>
      </c>
      <c r="U62" s="478">
        <v>10</v>
      </c>
      <c r="V62" s="480">
        <v>0</v>
      </c>
    </row>
    <row r="63" spans="2:22" ht="16.5" customHeight="1">
      <c r="B63" s="569">
        <v>54</v>
      </c>
      <c r="C63" s="201" t="s">
        <v>136</v>
      </c>
      <c r="D63" s="561">
        <v>79278765</v>
      </c>
      <c r="E63" s="554" t="s">
        <v>271</v>
      </c>
      <c r="F63" s="203" t="s">
        <v>138</v>
      </c>
      <c r="G63" s="556" t="s">
        <v>139</v>
      </c>
      <c r="H63" s="203" t="s">
        <v>140</v>
      </c>
      <c r="I63" s="556" t="s">
        <v>141</v>
      </c>
      <c r="J63" s="556" t="s">
        <v>141</v>
      </c>
      <c r="K63" s="556" t="s">
        <v>142</v>
      </c>
      <c r="L63" s="203" t="s">
        <v>164</v>
      </c>
      <c r="M63" s="203" t="s">
        <v>144</v>
      </c>
      <c r="N63" s="203" t="s">
        <v>272</v>
      </c>
      <c r="O63" s="203" t="s">
        <v>273</v>
      </c>
      <c r="P63" s="203" t="s">
        <v>146</v>
      </c>
      <c r="Q63" s="204" t="s">
        <v>234</v>
      </c>
      <c r="R63" s="477">
        <v>60</v>
      </c>
      <c r="S63" s="478">
        <v>30</v>
      </c>
      <c r="T63" s="479">
        <v>0</v>
      </c>
      <c r="U63" s="478">
        <v>10</v>
      </c>
      <c r="V63" s="480">
        <v>0</v>
      </c>
    </row>
    <row r="64" spans="2:22" ht="16.5" customHeight="1">
      <c r="B64" s="569">
        <v>55</v>
      </c>
      <c r="C64" s="201" t="s">
        <v>136</v>
      </c>
      <c r="D64" s="561">
        <v>7171035</v>
      </c>
      <c r="E64" s="554" t="s">
        <v>274</v>
      </c>
      <c r="F64" s="203" t="s">
        <v>138</v>
      </c>
      <c r="G64" s="556" t="s">
        <v>139</v>
      </c>
      <c r="H64" s="203" t="s">
        <v>140</v>
      </c>
      <c r="I64" s="556" t="s">
        <v>141</v>
      </c>
      <c r="J64" s="556" t="s">
        <v>141</v>
      </c>
      <c r="K64" s="556" t="s">
        <v>142</v>
      </c>
      <c r="L64" s="203" t="s">
        <v>143</v>
      </c>
      <c r="M64" s="203" t="s">
        <v>144</v>
      </c>
      <c r="N64" s="203" t="s">
        <v>239</v>
      </c>
      <c r="O64" s="203" t="s">
        <v>275</v>
      </c>
      <c r="P64" s="203" t="s">
        <v>146</v>
      </c>
      <c r="Q64" s="204" t="s">
        <v>234</v>
      </c>
      <c r="R64" s="477">
        <v>60</v>
      </c>
      <c r="S64" s="478">
        <v>30</v>
      </c>
      <c r="T64" s="479">
        <v>0</v>
      </c>
      <c r="U64" s="478">
        <v>10</v>
      </c>
      <c r="V64" s="480">
        <v>0</v>
      </c>
    </row>
    <row r="65" spans="2:23" ht="16.5" customHeight="1" thickBot="1">
      <c r="B65" s="570">
        <v>56</v>
      </c>
      <c r="C65" s="422" t="s">
        <v>136</v>
      </c>
      <c r="D65" s="563">
        <v>39621214</v>
      </c>
      <c r="E65" s="557" t="s">
        <v>276</v>
      </c>
      <c r="F65" s="481" t="s">
        <v>138</v>
      </c>
      <c r="G65" s="558" t="s">
        <v>139</v>
      </c>
      <c r="H65" s="481" t="s">
        <v>140</v>
      </c>
      <c r="I65" s="558" t="s">
        <v>141</v>
      </c>
      <c r="J65" s="558" t="s">
        <v>141</v>
      </c>
      <c r="K65" s="558" t="s">
        <v>6</v>
      </c>
      <c r="L65" s="481" t="s">
        <v>149</v>
      </c>
      <c r="M65" s="481" t="s">
        <v>144</v>
      </c>
      <c r="N65" s="481" t="s">
        <v>277</v>
      </c>
      <c r="O65" s="481" t="s">
        <v>278</v>
      </c>
      <c r="P65" s="481" t="s">
        <v>146</v>
      </c>
      <c r="Q65" s="482" t="s">
        <v>234</v>
      </c>
      <c r="R65" s="483">
        <v>60</v>
      </c>
      <c r="S65" s="484">
        <v>30</v>
      </c>
      <c r="T65" s="485">
        <v>0</v>
      </c>
      <c r="U65" s="484">
        <v>10</v>
      </c>
      <c r="V65" s="486">
        <v>0</v>
      </c>
    </row>
    <row r="66" spans="2:23" ht="16.5" customHeight="1">
      <c r="B66" s="423"/>
      <c r="C66" s="424"/>
      <c r="D66" s="564"/>
      <c r="E66" s="425"/>
      <c r="F66" s="426"/>
      <c r="G66" s="427"/>
      <c r="H66" s="427"/>
      <c r="I66" s="428"/>
      <c r="J66" s="428"/>
      <c r="K66" s="428"/>
      <c r="L66" s="425"/>
      <c r="M66" s="425"/>
      <c r="N66" s="426"/>
      <c r="O66" s="426"/>
      <c r="P66" s="425"/>
      <c r="Q66" s="429"/>
      <c r="R66" s="430"/>
      <c r="S66" s="431"/>
      <c r="T66" s="432"/>
      <c r="U66" s="431"/>
      <c r="V66" s="432"/>
    </row>
    <row r="67" spans="2:23" ht="16.5" customHeight="1">
      <c r="B67" s="423"/>
      <c r="C67" s="424"/>
      <c r="D67" s="564"/>
      <c r="E67" s="425"/>
      <c r="F67" s="426"/>
      <c r="G67" s="427"/>
      <c r="H67" s="427"/>
      <c r="I67" s="428"/>
      <c r="J67" s="428"/>
      <c r="K67" s="428"/>
      <c r="L67" s="425"/>
      <c r="M67" s="425"/>
      <c r="N67" s="426"/>
      <c r="O67" s="426"/>
      <c r="P67" s="425"/>
      <c r="Q67" s="429"/>
      <c r="R67" s="430"/>
      <c r="S67" s="431"/>
      <c r="T67" s="432"/>
      <c r="U67" s="431"/>
      <c r="V67" s="432"/>
    </row>
    <row r="68" spans="2:23" ht="14.45" customHeight="1">
      <c r="B68" s="670" t="s">
        <v>279</v>
      </c>
      <c r="C68" s="671"/>
      <c r="D68" s="671"/>
      <c r="E68" s="671"/>
      <c r="F68" s="671"/>
      <c r="G68" s="671"/>
      <c r="H68" s="671"/>
      <c r="I68" s="671"/>
      <c r="J68" s="671"/>
      <c r="K68" s="671"/>
      <c r="L68" s="671"/>
      <c r="M68" s="671"/>
      <c r="N68" s="671"/>
      <c r="O68" s="671"/>
      <c r="P68" s="671"/>
      <c r="Q68" s="671"/>
      <c r="R68" s="671"/>
      <c r="S68" s="671"/>
      <c r="T68" s="671"/>
      <c r="U68" s="671"/>
      <c r="V68" s="671"/>
      <c r="W68" s="671"/>
    </row>
    <row r="69" spans="2:23">
      <c r="C69" s="202"/>
      <c r="D69" s="565"/>
    </row>
    <row r="70" spans="2:23">
      <c r="C70" s="202"/>
      <c r="D70" s="565"/>
    </row>
    <row r="71" spans="2:23">
      <c r="C71" s="202"/>
      <c r="D71" s="565"/>
    </row>
    <row r="72" spans="2:23">
      <c r="C72" s="202"/>
      <c r="D72" s="565"/>
    </row>
    <row r="73" spans="2:23">
      <c r="C73" s="202"/>
      <c r="D73" s="565"/>
    </row>
    <row r="74" spans="2:23">
      <c r="C74" s="202"/>
      <c r="D74" s="565"/>
    </row>
    <row r="75" spans="2:23">
      <c r="C75" s="202"/>
      <c r="D75" s="565"/>
    </row>
    <row r="76" spans="2:23">
      <c r="C76" s="202"/>
      <c r="D76" s="565"/>
    </row>
    <row r="77" spans="2:23">
      <c r="C77" s="202"/>
      <c r="D77" s="565"/>
    </row>
    <row r="78" spans="2:23">
      <c r="C78" s="202"/>
      <c r="D78" s="565"/>
    </row>
    <row r="79" spans="2:23">
      <c r="C79" s="202"/>
      <c r="D79" s="565"/>
    </row>
    <row r="80" spans="2:23">
      <c r="C80" s="202"/>
      <c r="D80" s="565"/>
    </row>
    <row r="81" spans="3:4">
      <c r="C81" s="202"/>
      <c r="D81" s="565"/>
    </row>
    <row r="82" spans="3:4">
      <c r="C82" s="202"/>
      <c r="D82" s="565"/>
    </row>
    <row r="83" spans="3:4">
      <c r="C83" s="202"/>
      <c r="D83" s="565"/>
    </row>
    <row r="84" spans="3:4">
      <c r="C84" s="202"/>
      <c r="D84" s="565"/>
    </row>
    <row r="85" spans="3:4">
      <c r="C85" s="202"/>
      <c r="D85" s="565"/>
    </row>
    <row r="86" spans="3:4">
      <c r="C86" s="202"/>
      <c r="D86" s="565"/>
    </row>
    <row r="87" spans="3:4">
      <c r="C87" s="202"/>
      <c r="D87" s="565"/>
    </row>
    <row r="88" spans="3:4">
      <c r="C88" s="202"/>
      <c r="D88" s="565"/>
    </row>
    <row r="89" spans="3:4">
      <c r="C89" s="202"/>
      <c r="D89" s="565"/>
    </row>
    <row r="90" spans="3:4">
      <c r="C90" s="202"/>
      <c r="D90" s="565"/>
    </row>
    <row r="91" spans="3:4">
      <c r="C91" s="202"/>
      <c r="D91" s="565"/>
    </row>
    <row r="92" spans="3:4">
      <c r="C92" s="202"/>
      <c r="D92" s="565"/>
    </row>
    <row r="93" spans="3:4">
      <c r="C93" s="202"/>
      <c r="D93" s="565"/>
    </row>
    <row r="94" spans="3:4">
      <c r="C94" s="202"/>
      <c r="D94" s="565"/>
    </row>
    <row r="95" spans="3:4">
      <c r="C95" s="202"/>
      <c r="D95" s="565"/>
    </row>
    <row r="96" spans="3:4">
      <c r="C96" s="202"/>
      <c r="D96" s="565"/>
    </row>
    <row r="97" spans="3:4">
      <c r="C97" s="202"/>
      <c r="D97" s="565"/>
    </row>
    <row r="98" spans="3:4">
      <c r="C98" s="202"/>
      <c r="D98" s="565"/>
    </row>
    <row r="99" spans="3:4">
      <c r="C99" s="202"/>
      <c r="D99" s="565"/>
    </row>
    <row r="100" spans="3:4">
      <c r="C100" s="202"/>
      <c r="D100" s="565"/>
    </row>
    <row r="101" spans="3:4">
      <c r="C101" s="202"/>
      <c r="D101" s="565"/>
    </row>
    <row r="102" spans="3:4">
      <c r="C102" s="202"/>
      <c r="D102" s="565"/>
    </row>
    <row r="103" spans="3:4">
      <c r="C103" s="202"/>
      <c r="D103" s="565"/>
    </row>
    <row r="104" spans="3:4">
      <c r="C104" s="202"/>
      <c r="D104" s="565"/>
    </row>
    <row r="105" spans="3:4">
      <c r="C105" s="202"/>
      <c r="D105" s="565"/>
    </row>
    <row r="106" spans="3:4">
      <c r="C106" s="202"/>
      <c r="D106" s="565"/>
    </row>
    <row r="107" spans="3:4">
      <c r="C107" s="202"/>
      <c r="D107" s="565"/>
    </row>
    <row r="108" spans="3:4">
      <c r="C108" s="202"/>
      <c r="D108" s="565"/>
    </row>
    <row r="109" spans="3:4">
      <c r="C109" s="202"/>
      <c r="D109" s="565"/>
    </row>
    <row r="110" spans="3:4">
      <c r="C110" s="202"/>
      <c r="D110" s="565"/>
    </row>
    <row r="111" spans="3:4">
      <c r="C111" s="202"/>
      <c r="D111" s="565"/>
    </row>
    <row r="112" spans="3:4">
      <c r="C112" s="202"/>
      <c r="D112" s="565"/>
    </row>
    <row r="113" spans="3:4">
      <c r="C113" s="202"/>
      <c r="D113" s="565"/>
    </row>
    <row r="114" spans="3:4">
      <c r="C114" s="202"/>
      <c r="D114" s="565"/>
    </row>
    <row r="115" spans="3:4">
      <c r="C115" s="202"/>
      <c r="D115" s="565"/>
    </row>
    <row r="116" spans="3:4">
      <c r="C116" s="202"/>
      <c r="D116" s="565"/>
    </row>
    <row r="117" spans="3:4">
      <c r="C117" s="202"/>
      <c r="D117" s="565"/>
    </row>
    <row r="118" spans="3:4">
      <c r="C118" s="202"/>
      <c r="D118" s="565"/>
    </row>
    <row r="119" spans="3:4">
      <c r="C119" s="202"/>
      <c r="D119" s="565"/>
    </row>
    <row r="120" spans="3:4">
      <c r="C120" s="202"/>
      <c r="D120" s="565"/>
    </row>
    <row r="121" spans="3:4">
      <c r="C121" s="202"/>
      <c r="D121" s="565"/>
    </row>
    <row r="122" spans="3:4">
      <c r="C122" s="202"/>
      <c r="D122" s="565"/>
    </row>
    <row r="123" spans="3:4">
      <c r="C123" s="202"/>
      <c r="D123" s="565"/>
    </row>
    <row r="124" spans="3:4">
      <c r="C124" s="202"/>
      <c r="D124" s="565"/>
    </row>
    <row r="125" spans="3:4">
      <c r="C125" s="202"/>
      <c r="D125" s="565"/>
    </row>
    <row r="126" spans="3:4">
      <c r="C126" s="202"/>
      <c r="D126" s="565"/>
    </row>
    <row r="127" spans="3:4">
      <c r="C127" s="202"/>
      <c r="D127" s="565"/>
    </row>
    <row r="128" spans="3:4">
      <c r="C128" s="202"/>
      <c r="D128" s="565"/>
    </row>
    <row r="129" spans="3:4">
      <c r="C129" s="202"/>
      <c r="D129" s="565"/>
    </row>
    <row r="130" spans="3:4">
      <c r="C130" s="202"/>
      <c r="D130" s="565"/>
    </row>
    <row r="131" spans="3:4">
      <c r="C131" s="202"/>
      <c r="D131" s="565"/>
    </row>
    <row r="132" spans="3:4">
      <c r="C132" s="202"/>
      <c r="D132" s="565"/>
    </row>
    <row r="133" spans="3:4">
      <c r="C133" s="202"/>
      <c r="D133" s="565"/>
    </row>
    <row r="134" spans="3:4">
      <c r="C134" s="202"/>
      <c r="D134" s="565"/>
    </row>
    <row r="135" spans="3:4">
      <c r="C135" s="202"/>
      <c r="D135" s="565"/>
    </row>
    <row r="136" spans="3:4">
      <c r="C136" s="202"/>
      <c r="D136" s="565"/>
    </row>
    <row r="137" spans="3:4">
      <c r="C137" s="202"/>
      <c r="D137" s="565"/>
    </row>
    <row r="138" spans="3:4">
      <c r="C138" s="202"/>
      <c r="D138" s="565"/>
    </row>
    <row r="139" spans="3:4">
      <c r="C139" s="202"/>
      <c r="D139" s="565"/>
    </row>
    <row r="140" spans="3:4">
      <c r="C140" s="202"/>
      <c r="D140" s="565"/>
    </row>
    <row r="141" spans="3:4">
      <c r="C141" s="202"/>
      <c r="D141" s="565"/>
    </row>
    <row r="142" spans="3:4">
      <c r="C142" s="202"/>
      <c r="D142" s="565"/>
    </row>
    <row r="143" spans="3:4">
      <c r="C143" s="202"/>
      <c r="D143" s="565"/>
    </row>
    <row r="144" spans="3:4">
      <c r="C144" s="202"/>
      <c r="D144" s="565"/>
    </row>
    <row r="145" spans="3:4">
      <c r="C145" s="202"/>
      <c r="D145" s="565"/>
    </row>
    <row r="146" spans="3:4">
      <c r="C146" s="202"/>
      <c r="D146" s="565"/>
    </row>
    <row r="147" spans="3:4">
      <c r="C147" s="202"/>
      <c r="D147" s="565"/>
    </row>
    <row r="148" spans="3:4">
      <c r="C148" s="202"/>
      <c r="D148" s="565"/>
    </row>
    <row r="149" spans="3:4">
      <c r="C149" s="202"/>
      <c r="D149" s="565"/>
    </row>
    <row r="150" spans="3:4">
      <c r="C150" s="202"/>
      <c r="D150" s="565"/>
    </row>
    <row r="151" spans="3:4">
      <c r="C151" s="202"/>
      <c r="D151" s="565"/>
    </row>
    <row r="152" spans="3:4">
      <c r="C152" s="202"/>
      <c r="D152" s="565"/>
    </row>
    <row r="153" spans="3:4">
      <c r="C153" s="202"/>
      <c r="D153" s="565"/>
    </row>
    <row r="154" spans="3:4">
      <c r="C154" s="202"/>
      <c r="D154" s="565"/>
    </row>
    <row r="155" spans="3:4">
      <c r="C155" s="202"/>
      <c r="D155" s="565"/>
    </row>
    <row r="156" spans="3:4">
      <c r="C156" s="202"/>
      <c r="D156" s="565"/>
    </row>
    <row r="157" spans="3:4">
      <c r="C157" s="202"/>
      <c r="D157" s="565"/>
    </row>
    <row r="158" spans="3:4">
      <c r="C158" s="202"/>
      <c r="D158" s="565"/>
    </row>
    <row r="159" spans="3:4">
      <c r="C159" s="202"/>
      <c r="D159" s="565"/>
    </row>
    <row r="160" spans="3:4">
      <c r="C160" s="202"/>
      <c r="D160" s="565"/>
    </row>
    <row r="161" spans="3:4">
      <c r="C161" s="202"/>
      <c r="D161" s="565"/>
    </row>
    <row r="162" spans="3:4">
      <c r="C162" s="202"/>
      <c r="D162" s="565"/>
    </row>
    <row r="163" spans="3:4">
      <c r="C163" s="202"/>
      <c r="D163" s="565"/>
    </row>
    <row r="164" spans="3:4">
      <c r="C164" s="202"/>
      <c r="D164" s="565"/>
    </row>
    <row r="165" spans="3:4">
      <c r="C165" s="202"/>
      <c r="D165" s="565"/>
    </row>
    <row r="166" spans="3:4">
      <c r="C166" s="202"/>
      <c r="D166" s="565"/>
    </row>
    <row r="167" spans="3:4">
      <c r="C167" s="202"/>
      <c r="D167" s="565"/>
    </row>
    <row r="168" spans="3:4">
      <c r="C168" s="202"/>
      <c r="D168" s="565"/>
    </row>
    <row r="169" spans="3:4">
      <c r="C169" s="202"/>
      <c r="D169" s="565"/>
    </row>
    <row r="170" spans="3:4">
      <c r="C170" s="202"/>
      <c r="D170" s="565"/>
    </row>
    <row r="171" spans="3:4">
      <c r="C171" s="202"/>
      <c r="D171" s="565"/>
    </row>
    <row r="172" spans="3:4">
      <c r="C172" s="202"/>
      <c r="D172" s="565"/>
    </row>
    <row r="173" spans="3:4">
      <c r="C173" s="202"/>
      <c r="D173" s="565"/>
    </row>
    <row r="174" spans="3:4">
      <c r="C174" s="202"/>
      <c r="D174" s="565"/>
    </row>
    <row r="175" spans="3:4">
      <c r="C175" s="202"/>
      <c r="D175" s="565"/>
    </row>
    <row r="176" spans="3:4">
      <c r="C176" s="202"/>
      <c r="D176" s="565"/>
    </row>
    <row r="177" spans="3:4">
      <c r="C177" s="202"/>
      <c r="D177" s="565"/>
    </row>
    <row r="178" spans="3:4">
      <c r="C178" s="202"/>
      <c r="D178" s="565"/>
    </row>
    <row r="179" spans="3:4">
      <c r="C179" s="202"/>
      <c r="D179" s="565"/>
    </row>
    <row r="180" spans="3:4">
      <c r="C180" s="202"/>
      <c r="D180" s="565"/>
    </row>
    <row r="181" spans="3:4">
      <c r="C181" s="202"/>
      <c r="D181" s="565"/>
    </row>
    <row r="182" spans="3:4">
      <c r="C182" s="202"/>
      <c r="D182" s="565"/>
    </row>
    <row r="183" spans="3:4">
      <c r="C183" s="202"/>
      <c r="D183" s="565"/>
    </row>
    <row r="184" spans="3:4">
      <c r="C184" s="202"/>
      <c r="D184" s="565"/>
    </row>
    <row r="185" spans="3:4">
      <c r="C185" s="202"/>
      <c r="D185" s="565"/>
    </row>
    <row r="186" spans="3:4">
      <c r="C186" s="202"/>
      <c r="D186" s="565"/>
    </row>
    <row r="187" spans="3:4">
      <c r="C187" s="202"/>
      <c r="D187" s="565"/>
    </row>
    <row r="188" spans="3:4">
      <c r="C188" s="202"/>
      <c r="D188" s="565"/>
    </row>
    <row r="189" spans="3:4">
      <c r="C189" s="202"/>
      <c r="D189" s="565"/>
    </row>
    <row r="190" spans="3:4">
      <c r="C190" s="202"/>
      <c r="D190" s="565"/>
    </row>
    <row r="191" spans="3:4">
      <c r="C191" s="202"/>
      <c r="D191" s="565"/>
    </row>
    <row r="192" spans="3:4">
      <c r="C192" s="202"/>
      <c r="D192" s="565"/>
    </row>
    <row r="193" spans="3:4">
      <c r="C193" s="202"/>
      <c r="D193" s="565"/>
    </row>
    <row r="194" spans="3:4">
      <c r="C194" s="202"/>
      <c r="D194" s="565"/>
    </row>
    <row r="195" spans="3:4">
      <c r="C195" s="202"/>
      <c r="D195" s="565"/>
    </row>
    <row r="196" spans="3:4">
      <c r="C196" s="202"/>
      <c r="D196" s="565"/>
    </row>
    <row r="197" spans="3:4">
      <c r="C197" s="202"/>
      <c r="D197" s="565"/>
    </row>
    <row r="198" spans="3:4">
      <c r="C198" s="202"/>
      <c r="D198" s="565"/>
    </row>
    <row r="199" spans="3:4">
      <c r="C199" s="202"/>
      <c r="D199" s="565"/>
    </row>
    <row r="200" spans="3:4">
      <c r="C200" s="202"/>
      <c r="D200" s="565"/>
    </row>
    <row r="201" spans="3:4">
      <c r="C201" s="202"/>
      <c r="D201" s="565"/>
    </row>
    <row r="202" spans="3:4">
      <c r="C202" s="202"/>
      <c r="D202" s="565"/>
    </row>
    <row r="203" spans="3:4">
      <c r="C203" s="202"/>
      <c r="D203" s="565"/>
    </row>
    <row r="204" spans="3:4">
      <c r="C204" s="202"/>
      <c r="D204" s="565"/>
    </row>
    <row r="205" spans="3:4">
      <c r="C205" s="202"/>
      <c r="D205" s="565"/>
    </row>
    <row r="206" spans="3:4">
      <c r="C206" s="202"/>
      <c r="D206" s="565"/>
    </row>
    <row r="207" spans="3:4">
      <c r="C207" s="202"/>
      <c r="D207" s="565"/>
    </row>
    <row r="208" spans="3:4">
      <c r="C208" s="202"/>
      <c r="D208" s="565"/>
    </row>
    <row r="209" spans="3:4">
      <c r="C209" s="202"/>
      <c r="D209" s="565"/>
    </row>
    <row r="210" spans="3:4">
      <c r="C210" s="202"/>
      <c r="D210" s="565"/>
    </row>
    <row r="211" spans="3:4">
      <c r="C211" s="202"/>
      <c r="D211" s="565"/>
    </row>
    <row r="212" spans="3:4">
      <c r="C212" s="202"/>
      <c r="D212" s="565"/>
    </row>
    <row r="213" spans="3:4">
      <c r="C213" s="202"/>
      <c r="D213" s="565"/>
    </row>
    <row r="214" spans="3:4">
      <c r="C214" s="202"/>
      <c r="D214" s="565"/>
    </row>
    <row r="215" spans="3:4">
      <c r="C215" s="202"/>
      <c r="D215" s="565"/>
    </row>
    <row r="216" spans="3:4">
      <c r="C216" s="202"/>
      <c r="D216" s="565"/>
    </row>
    <row r="217" spans="3:4">
      <c r="C217" s="202"/>
      <c r="D217" s="565"/>
    </row>
    <row r="218" spans="3:4">
      <c r="C218" s="202"/>
      <c r="D218" s="565"/>
    </row>
    <row r="219" spans="3:4">
      <c r="C219" s="202"/>
      <c r="D219" s="565"/>
    </row>
    <row r="220" spans="3:4">
      <c r="C220" s="202"/>
      <c r="D220" s="565"/>
    </row>
    <row r="221" spans="3:4">
      <c r="C221" s="202"/>
      <c r="D221" s="565"/>
    </row>
    <row r="222" spans="3:4">
      <c r="C222" s="202"/>
      <c r="D222" s="565"/>
    </row>
    <row r="223" spans="3:4">
      <c r="C223" s="202"/>
      <c r="D223" s="565"/>
    </row>
    <row r="224" spans="3:4">
      <c r="C224" s="202"/>
      <c r="D224" s="565"/>
    </row>
    <row r="225" spans="3:4">
      <c r="C225" s="202"/>
      <c r="D225" s="565"/>
    </row>
    <row r="226" spans="3:4">
      <c r="C226" s="202"/>
      <c r="D226" s="565"/>
    </row>
    <row r="227" spans="3:4">
      <c r="C227" s="202"/>
      <c r="D227" s="565"/>
    </row>
    <row r="228" spans="3:4">
      <c r="C228" s="202"/>
      <c r="D228" s="565"/>
    </row>
    <row r="229" spans="3:4">
      <c r="C229" s="202"/>
      <c r="D229" s="565"/>
    </row>
    <row r="230" spans="3:4">
      <c r="C230" s="202"/>
      <c r="D230" s="565"/>
    </row>
    <row r="231" spans="3:4">
      <c r="C231" s="202"/>
      <c r="D231" s="565"/>
    </row>
    <row r="232" spans="3:4">
      <c r="C232" s="202"/>
      <c r="D232" s="565"/>
    </row>
    <row r="233" spans="3:4">
      <c r="C233" s="202"/>
      <c r="D233" s="565"/>
    </row>
    <row r="234" spans="3:4">
      <c r="C234" s="202"/>
      <c r="D234" s="565"/>
    </row>
    <row r="235" spans="3:4">
      <c r="C235" s="202"/>
      <c r="D235" s="565"/>
    </row>
    <row r="236" spans="3:4">
      <c r="C236" s="202"/>
      <c r="D236" s="565"/>
    </row>
    <row r="237" spans="3:4">
      <c r="C237" s="202"/>
      <c r="D237" s="565"/>
    </row>
    <row r="238" spans="3:4">
      <c r="C238" s="202"/>
      <c r="D238" s="565"/>
    </row>
    <row r="239" spans="3:4">
      <c r="C239" s="202"/>
      <c r="D239" s="565"/>
    </row>
    <row r="240" spans="3:4">
      <c r="C240" s="202"/>
      <c r="D240" s="565"/>
    </row>
    <row r="241" spans="3:4">
      <c r="C241" s="202"/>
      <c r="D241" s="565"/>
    </row>
    <row r="242" spans="3:4">
      <c r="C242" s="202"/>
      <c r="D242" s="565"/>
    </row>
    <row r="243" spans="3:4">
      <c r="C243" s="202"/>
      <c r="D243" s="565"/>
    </row>
    <row r="244" spans="3:4">
      <c r="C244" s="202"/>
      <c r="D244" s="565"/>
    </row>
    <row r="245" spans="3:4">
      <c r="C245" s="202"/>
      <c r="D245" s="565"/>
    </row>
    <row r="246" spans="3:4">
      <c r="C246" s="202"/>
      <c r="D246" s="565"/>
    </row>
    <row r="247" spans="3:4">
      <c r="C247" s="202"/>
      <c r="D247" s="565"/>
    </row>
    <row r="248" spans="3:4">
      <c r="C248" s="202"/>
      <c r="D248" s="565"/>
    </row>
    <row r="249" spans="3:4">
      <c r="C249" s="202"/>
      <c r="D249" s="565"/>
    </row>
    <row r="250" spans="3:4">
      <c r="C250" s="202"/>
      <c r="D250" s="565"/>
    </row>
    <row r="251" spans="3:4">
      <c r="C251" s="202"/>
      <c r="D251" s="565"/>
    </row>
    <row r="252" spans="3:4">
      <c r="C252" s="202"/>
      <c r="D252" s="565"/>
    </row>
    <row r="253" spans="3:4">
      <c r="C253" s="202"/>
      <c r="D253" s="565"/>
    </row>
    <row r="254" spans="3:4">
      <c r="C254" s="202"/>
      <c r="D254" s="565"/>
    </row>
    <row r="255" spans="3:4">
      <c r="C255" s="202"/>
      <c r="D255" s="565"/>
    </row>
    <row r="256" spans="3:4">
      <c r="C256" s="202"/>
      <c r="D256" s="565"/>
    </row>
    <row r="257" spans="3:4">
      <c r="C257" s="202"/>
      <c r="D257" s="565"/>
    </row>
    <row r="258" spans="3:4">
      <c r="C258" s="202"/>
      <c r="D258" s="565"/>
    </row>
    <row r="259" spans="3:4">
      <c r="C259" s="202"/>
      <c r="D259" s="565"/>
    </row>
    <row r="260" spans="3:4">
      <c r="C260" s="202"/>
      <c r="D260" s="565"/>
    </row>
    <row r="261" spans="3:4">
      <c r="C261" s="202"/>
      <c r="D261" s="565"/>
    </row>
    <row r="262" spans="3:4">
      <c r="C262" s="202"/>
      <c r="D262" s="565"/>
    </row>
    <row r="263" spans="3:4">
      <c r="C263" s="202"/>
      <c r="D263" s="565"/>
    </row>
    <row r="264" spans="3:4">
      <c r="C264" s="202"/>
      <c r="D264" s="565"/>
    </row>
    <row r="265" spans="3:4">
      <c r="C265" s="202"/>
      <c r="D265" s="565"/>
    </row>
    <row r="266" spans="3:4">
      <c r="C266" s="202"/>
      <c r="D266" s="565"/>
    </row>
    <row r="267" spans="3:4">
      <c r="C267" s="202"/>
      <c r="D267" s="565"/>
    </row>
    <row r="268" spans="3:4">
      <c r="C268" s="202"/>
      <c r="D268" s="565"/>
    </row>
    <row r="269" spans="3:4">
      <c r="C269" s="202"/>
      <c r="D269" s="565"/>
    </row>
    <row r="270" spans="3:4">
      <c r="C270" s="202"/>
      <c r="D270" s="565"/>
    </row>
    <row r="271" spans="3:4">
      <c r="C271" s="202"/>
      <c r="D271" s="565"/>
    </row>
    <row r="272" spans="3:4">
      <c r="C272" s="202"/>
      <c r="D272" s="565"/>
    </row>
    <row r="273" spans="3:4">
      <c r="C273" s="202"/>
      <c r="D273" s="565"/>
    </row>
    <row r="274" spans="3:4">
      <c r="C274" s="202"/>
      <c r="D274" s="565"/>
    </row>
    <row r="275" spans="3:4">
      <c r="C275" s="202"/>
      <c r="D275" s="565"/>
    </row>
    <row r="276" spans="3:4">
      <c r="C276" s="202"/>
      <c r="D276" s="565"/>
    </row>
    <row r="277" spans="3:4">
      <c r="C277" s="202"/>
      <c r="D277" s="565"/>
    </row>
    <row r="278" spans="3:4">
      <c r="C278" s="202"/>
      <c r="D278" s="565"/>
    </row>
    <row r="279" spans="3:4">
      <c r="C279" s="202"/>
      <c r="D279" s="565"/>
    </row>
    <row r="280" spans="3:4">
      <c r="C280" s="202"/>
      <c r="D280" s="565"/>
    </row>
    <row r="281" spans="3:4">
      <c r="C281" s="202"/>
      <c r="D281" s="565"/>
    </row>
    <row r="282" spans="3:4">
      <c r="C282" s="202"/>
      <c r="D282" s="565"/>
    </row>
    <row r="283" spans="3:4">
      <c r="C283" s="202"/>
      <c r="D283" s="565"/>
    </row>
    <row r="284" spans="3:4">
      <c r="C284" s="202"/>
      <c r="D284" s="565"/>
    </row>
    <row r="285" spans="3:4">
      <c r="C285" s="202"/>
      <c r="D285" s="565"/>
    </row>
    <row r="286" spans="3:4">
      <c r="C286" s="202"/>
      <c r="D286" s="565"/>
    </row>
    <row r="287" spans="3:4">
      <c r="C287" s="202"/>
      <c r="D287" s="565"/>
    </row>
    <row r="288" spans="3:4">
      <c r="C288" s="202"/>
      <c r="D288" s="565"/>
    </row>
    <row r="289" spans="3:4">
      <c r="C289" s="202"/>
      <c r="D289" s="565"/>
    </row>
    <row r="290" spans="3:4">
      <c r="C290" s="202"/>
      <c r="D290" s="565"/>
    </row>
    <row r="291" spans="3:4">
      <c r="C291" s="202"/>
      <c r="D291" s="565"/>
    </row>
    <row r="292" spans="3:4">
      <c r="C292" s="202"/>
      <c r="D292" s="565"/>
    </row>
    <row r="293" spans="3:4">
      <c r="C293" s="202"/>
      <c r="D293" s="565"/>
    </row>
    <row r="294" spans="3:4">
      <c r="C294" s="202"/>
      <c r="D294" s="565"/>
    </row>
    <row r="295" spans="3:4">
      <c r="C295" s="202"/>
      <c r="D295" s="565"/>
    </row>
    <row r="296" spans="3:4">
      <c r="C296" s="202"/>
      <c r="D296" s="565"/>
    </row>
    <row r="297" spans="3:4">
      <c r="C297" s="202"/>
      <c r="D297" s="565"/>
    </row>
    <row r="298" spans="3:4">
      <c r="C298" s="202"/>
      <c r="D298" s="565"/>
    </row>
    <row r="299" spans="3:4">
      <c r="C299" s="202"/>
      <c r="D299" s="565"/>
    </row>
    <row r="300" spans="3:4">
      <c r="C300" s="202"/>
      <c r="D300" s="565"/>
    </row>
    <row r="301" spans="3:4">
      <c r="C301" s="202"/>
      <c r="D301" s="565"/>
    </row>
    <row r="302" spans="3:4">
      <c r="C302" s="202"/>
      <c r="D302" s="565"/>
    </row>
    <row r="303" spans="3:4">
      <c r="C303" s="202"/>
      <c r="D303" s="565"/>
    </row>
    <row r="304" spans="3:4">
      <c r="C304" s="202"/>
      <c r="D304" s="565"/>
    </row>
    <row r="305" spans="3:4">
      <c r="C305" s="202"/>
      <c r="D305" s="565"/>
    </row>
    <row r="306" spans="3:4">
      <c r="C306" s="202"/>
      <c r="D306" s="565"/>
    </row>
    <row r="307" spans="3:4">
      <c r="C307" s="202"/>
      <c r="D307" s="565"/>
    </row>
    <row r="308" spans="3:4">
      <c r="C308" s="202"/>
      <c r="D308" s="565"/>
    </row>
    <row r="309" spans="3:4">
      <c r="C309" s="202"/>
      <c r="D309" s="565"/>
    </row>
    <row r="310" spans="3:4">
      <c r="C310" s="202"/>
      <c r="D310" s="565"/>
    </row>
    <row r="311" spans="3:4">
      <c r="C311" s="202"/>
      <c r="D311" s="565"/>
    </row>
    <row r="312" spans="3:4">
      <c r="C312" s="202"/>
      <c r="D312" s="565"/>
    </row>
    <row r="313" spans="3:4">
      <c r="C313" s="202"/>
      <c r="D313" s="565"/>
    </row>
    <row r="314" spans="3:4">
      <c r="C314" s="202"/>
      <c r="D314" s="565"/>
    </row>
    <row r="315" spans="3:4">
      <c r="C315" s="202"/>
      <c r="D315" s="565"/>
    </row>
    <row r="316" spans="3:4">
      <c r="C316" s="202"/>
      <c r="D316" s="565"/>
    </row>
    <row r="317" spans="3:4">
      <c r="C317" s="202"/>
      <c r="D317" s="565"/>
    </row>
    <row r="318" spans="3:4">
      <c r="C318" s="202"/>
      <c r="D318" s="565"/>
    </row>
    <row r="319" spans="3:4">
      <c r="C319" s="202"/>
      <c r="D319" s="565"/>
    </row>
    <row r="320" spans="3:4">
      <c r="C320" s="202"/>
      <c r="D320" s="565"/>
    </row>
    <row r="321" spans="3:4">
      <c r="C321" s="202"/>
      <c r="D321" s="565"/>
    </row>
    <row r="322" spans="3:4">
      <c r="C322" s="202"/>
      <c r="D322" s="565"/>
    </row>
    <row r="323" spans="3:4">
      <c r="C323" s="202"/>
      <c r="D323" s="565"/>
    </row>
    <row r="324" spans="3:4">
      <c r="C324" s="202"/>
      <c r="D324" s="565"/>
    </row>
    <row r="325" spans="3:4">
      <c r="C325" s="202"/>
      <c r="D325" s="565"/>
    </row>
    <row r="326" spans="3:4">
      <c r="C326" s="202"/>
      <c r="D326" s="565"/>
    </row>
    <row r="327" spans="3:4">
      <c r="C327" s="202"/>
      <c r="D327" s="565"/>
    </row>
    <row r="328" spans="3:4">
      <c r="C328" s="202"/>
      <c r="D328" s="565"/>
    </row>
    <row r="329" spans="3:4">
      <c r="C329" s="202"/>
      <c r="D329" s="565"/>
    </row>
    <row r="330" spans="3:4">
      <c r="C330" s="202"/>
      <c r="D330" s="565"/>
    </row>
    <row r="331" spans="3:4">
      <c r="C331" s="202"/>
      <c r="D331" s="565"/>
    </row>
    <row r="332" spans="3:4">
      <c r="C332" s="202"/>
      <c r="D332" s="565"/>
    </row>
    <row r="333" spans="3:4">
      <c r="C333" s="202"/>
      <c r="D333" s="565"/>
    </row>
    <row r="334" spans="3:4">
      <c r="C334" s="202"/>
      <c r="D334" s="565"/>
    </row>
    <row r="335" spans="3:4">
      <c r="C335" s="202"/>
      <c r="D335" s="565"/>
    </row>
    <row r="336" spans="3:4">
      <c r="C336" s="202"/>
      <c r="D336" s="565"/>
    </row>
    <row r="337" spans="3:4">
      <c r="C337" s="202"/>
      <c r="D337" s="565"/>
    </row>
    <row r="338" spans="3:4">
      <c r="C338" s="202"/>
      <c r="D338" s="565"/>
    </row>
    <row r="339" spans="3:4">
      <c r="C339" s="202"/>
      <c r="D339" s="565"/>
    </row>
    <row r="340" spans="3:4">
      <c r="C340" s="202"/>
      <c r="D340" s="565"/>
    </row>
    <row r="341" spans="3:4">
      <c r="C341" s="202"/>
      <c r="D341" s="565"/>
    </row>
    <row r="342" spans="3:4">
      <c r="C342" s="202"/>
      <c r="D342" s="565"/>
    </row>
    <row r="343" spans="3:4">
      <c r="C343" s="202"/>
      <c r="D343" s="565"/>
    </row>
    <row r="344" spans="3:4">
      <c r="C344" s="202"/>
      <c r="D344" s="565"/>
    </row>
    <row r="345" spans="3:4">
      <c r="C345" s="202"/>
      <c r="D345" s="565"/>
    </row>
    <row r="346" spans="3:4">
      <c r="C346" s="202"/>
      <c r="D346" s="565"/>
    </row>
    <row r="347" spans="3:4">
      <c r="C347" s="202"/>
      <c r="D347" s="565"/>
    </row>
    <row r="348" spans="3:4">
      <c r="C348" s="202"/>
      <c r="D348" s="565"/>
    </row>
    <row r="349" spans="3:4">
      <c r="C349" s="202"/>
      <c r="D349" s="565"/>
    </row>
    <row r="350" spans="3:4">
      <c r="C350" s="202"/>
      <c r="D350" s="565"/>
    </row>
    <row r="351" spans="3:4">
      <c r="C351" s="202"/>
      <c r="D351" s="565"/>
    </row>
    <row r="352" spans="3:4">
      <c r="C352" s="202"/>
      <c r="D352" s="565"/>
    </row>
    <row r="353" spans="3:4">
      <c r="C353" s="202"/>
      <c r="D353" s="565"/>
    </row>
    <row r="354" spans="3:4">
      <c r="C354" s="202"/>
      <c r="D354" s="565"/>
    </row>
    <row r="355" spans="3:4">
      <c r="C355" s="202"/>
      <c r="D355" s="565"/>
    </row>
    <row r="356" spans="3:4">
      <c r="C356" s="202"/>
      <c r="D356" s="565"/>
    </row>
    <row r="357" spans="3:4">
      <c r="C357" s="202"/>
      <c r="D357" s="565"/>
    </row>
    <row r="358" spans="3:4">
      <c r="C358" s="202"/>
      <c r="D358" s="565"/>
    </row>
    <row r="359" spans="3:4">
      <c r="C359" s="202"/>
      <c r="D359" s="565"/>
    </row>
    <row r="360" spans="3:4">
      <c r="C360" s="202"/>
      <c r="D360" s="565"/>
    </row>
    <row r="361" spans="3:4">
      <c r="C361" s="202"/>
      <c r="D361" s="565"/>
    </row>
    <row r="362" spans="3:4">
      <c r="C362" s="202"/>
      <c r="D362" s="565"/>
    </row>
    <row r="363" spans="3:4">
      <c r="C363" s="202"/>
      <c r="D363" s="565"/>
    </row>
    <row r="364" spans="3:4">
      <c r="C364" s="202"/>
      <c r="D364" s="565"/>
    </row>
    <row r="365" spans="3:4">
      <c r="C365" s="202"/>
      <c r="D365" s="565"/>
    </row>
    <row r="366" spans="3:4">
      <c r="C366" s="202"/>
      <c r="D366" s="565"/>
    </row>
    <row r="367" spans="3:4">
      <c r="C367" s="202"/>
      <c r="D367" s="565"/>
    </row>
    <row r="368" spans="3:4">
      <c r="C368" s="202"/>
      <c r="D368" s="565"/>
    </row>
    <row r="369" spans="3:4">
      <c r="C369" s="202"/>
      <c r="D369" s="565"/>
    </row>
    <row r="370" spans="3:4">
      <c r="C370" s="202"/>
      <c r="D370" s="565"/>
    </row>
    <row r="371" spans="3:4">
      <c r="C371" s="202"/>
      <c r="D371" s="565"/>
    </row>
    <row r="372" spans="3:4">
      <c r="C372" s="202"/>
      <c r="D372" s="565"/>
    </row>
    <row r="373" spans="3:4">
      <c r="C373" s="202"/>
      <c r="D373" s="565"/>
    </row>
    <row r="374" spans="3:4">
      <c r="C374" s="202"/>
      <c r="D374" s="565"/>
    </row>
    <row r="375" spans="3:4">
      <c r="C375" s="202"/>
      <c r="D375" s="565"/>
    </row>
    <row r="376" spans="3:4">
      <c r="C376" s="202"/>
      <c r="D376" s="565"/>
    </row>
    <row r="377" spans="3:4">
      <c r="C377" s="202"/>
      <c r="D377" s="565"/>
    </row>
    <row r="378" spans="3:4">
      <c r="C378" s="202"/>
      <c r="D378" s="565"/>
    </row>
    <row r="379" spans="3:4">
      <c r="C379" s="202"/>
      <c r="D379" s="565"/>
    </row>
    <row r="380" spans="3:4">
      <c r="C380" s="202"/>
      <c r="D380" s="565"/>
    </row>
    <row r="381" spans="3:4">
      <c r="C381" s="202"/>
      <c r="D381" s="565"/>
    </row>
    <row r="382" spans="3:4">
      <c r="C382" s="202"/>
      <c r="D382" s="565"/>
    </row>
    <row r="383" spans="3:4">
      <c r="C383" s="202"/>
      <c r="D383" s="565"/>
    </row>
    <row r="384" spans="3:4">
      <c r="C384" s="202"/>
      <c r="D384" s="565"/>
    </row>
    <row r="385" spans="3:4">
      <c r="C385" s="202"/>
      <c r="D385" s="565"/>
    </row>
    <row r="386" spans="3:4">
      <c r="C386" s="202"/>
      <c r="D386" s="565"/>
    </row>
    <row r="387" spans="3:4">
      <c r="C387" s="202"/>
      <c r="D387" s="565"/>
    </row>
    <row r="388" spans="3:4">
      <c r="C388" s="202"/>
      <c r="D388" s="565"/>
    </row>
    <row r="389" spans="3:4">
      <c r="C389" s="202"/>
      <c r="D389" s="565"/>
    </row>
    <row r="390" spans="3:4">
      <c r="C390" s="202"/>
      <c r="D390" s="565"/>
    </row>
    <row r="391" spans="3:4">
      <c r="C391" s="202"/>
      <c r="D391" s="565"/>
    </row>
    <row r="392" spans="3:4">
      <c r="C392" s="202"/>
      <c r="D392" s="565"/>
    </row>
    <row r="393" spans="3:4">
      <c r="C393" s="202"/>
      <c r="D393" s="565"/>
    </row>
    <row r="394" spans="3:4">
      <c r="C394" s="202"/>
      <c r="D394" s="565"/>
    </row>
    <row r="395" spans="3:4">
      <c r="C395" s="202"/>
      <c r="D395" s="565"/>
    </row>
    <row r="396" spans="3:4">
      <c r="C396" s="202"/>
      <c r="D396" s="565"/>
    </row>
    <row r="397" spans="3:4">
      <c r="C397" s="202"/>
      <c r="D397" s="565"/>
    </row>
    <row r="398" spans="3:4">
      <c r="C398" s="202"/>
      <c r="D398" s="565"/>
    </row>
    <row r="399" spans="3:4">
      <c r="C399" s="202"/>
      <c r="D399" s="565"/>
    </row>
    <row r="400" spans="3:4">
      <c r="C400" s="202"/>
      <c r="D400" s="565"/>
    </row>
    <row r="401" spans="3:4">
      <c r="C401" s="202"/>
      <c r="D401" s="565"/>
    </row>
    <row r="402" spans="3:4">
      <c r="C402" s="202"/>
      <c r="D402" s="565"/>
    </row>
    <row r="403" spans="3:4">
      <c r="C403" s="202"/>
      <c r="D403" s="565"/>
    </row>
    <row r="404" spans="3:4">
      <c r="C404" s="202"/>
      <c r="D404" s="565"/>
    </row>
    <row r="405" spans="3:4">
      <c r="C405" s="202"/>
      <c r="D405" s="565"/>
    </row>
    <row r="406" spans="3:4">
      <c r="C406" s="202"/>
      <c r="D406" s="565"/>
    </row>
    <row r="407" spans="3:4">
      <c r="C407" s="202"/>
      <c r="D407" s="565"/>
    </row>
    <row r="408" spans="3:4">
      <c r="C408" s="202"/>
      <c r="D408" s="565"/>
    </row>
    <row r="409" spans="3:4">
      <c r="C409" s="202"/>
      <c r="D409" s="565"/>
    </row>
    <row r="410" spans="3:4">
      <c r="C410" s="202"/>
      <c r="D410" s="565"/>
    </row>
    <row r="411" spans="3:4">
      <c r="C411" s="202"/>
      <c r="D411" s="565"/>
    </row>
    <row r="412" spans="3:4">
      <c r="C412" s="202"/>
      <c r="D412" s="565"/>
    </row>
    <row r="413" spans="3:4">
      <c r="C413" s="202"/>
      <c r="D413" s="565"/>
    </row>
    <row r="414" spans="3:4">
      <c r="C414" s="202"/>
      <c r="D414" s="565"/>
    </row>
    <row r="415" spans="3:4">
      <c r="C415" s="202"/>
      <c r="D415" s="565"/>
    </row>
    <row r="416" spans="3:4">
      <c r="C416" s="202"/>
      <c r="D416" s="565"/>
    </row>
    <row r="417" spans="3:4">
      <c r="C417" s="202"/>
      <c r="D417" s="565"/>
    </row>
    <row r="418" spans="3:4">
      <c r="C418" s="202"/>
      <c r="D418" s="565"/>
    </row>
    <row r="419" spans="3:4">
      <c r="C419" s="202"/>
      <c r="D419" s="565"/>
    </row>
    <row r="420" spans="3:4">
      <c r="C420" s="202"/>
      <c r="D420" s="565"/>
    </row>
    <row r="421" spans="3:4">
      <c r="C421" s="202"/>
      <c r="D421" s="565"/>
    </row>
    <row r="422" spans="3:4">
      <c r="C422" s="202"/>
      <c r="D422" s="565"/>
    </row>
    <row r="423" spans="3:4">
      <c r="C423" s="202"/>
      <c r="D423" s="565"/>
    </row>
    <row r="424" spans="3:4">
      <c r="C424" s="202"/>
      <c r="D424" s="565"/>
    </row>
    <row r="425" spans="3:4">
      <c r="C425" s="202"/>
      <c r="D425" s="565"/>
    </row>
    <row r="426" spans="3:4">
      <c r="C426" s="202"/>
      <c r="D426" s="565"/>
    </row>
    <row r="427" spans="3:4">
      <c r="C427" s="202"/>
      <c r="D427" s="565"/>
    </row>
    <row r="428" spans="3:4">
      <c r="C428" s="202"/>
      <c r="D428" s="565"/>
    </row>
    <row r="429" spans="3:4">
      <c r="C429" s="202"/>
      <c r="D429" s="565"/>
    </row>
    <row r="430" spans="3:4">
      <c r="C430" s="202"/>
      <c r="D430" s="565"/>
    </row>
    <row r="431" spans="3:4">
      <c r="C431" s="202"/>
      <c r="D431" s="565"/>
    </row>
    <row r="432" spans="3:4">
      <c r="C432" s="202"/>
      <c r="D432" s="565"/>
    </row>
    <row r="433" spans="3:4">
      <c r="C433" s="202"/>
      <c r="D433" s="565"/>
    </row>
    <row r="434" spans="3:4">
      <c r="C434" s="202"/>
      <c r="D434" s="565"/>
    </row>
    <row r="435" spans="3:4">
      <c r="C435" s="202"/>
      <c r="D435" s="565"/>
    </row>
    <row r="436" spans="3:4">
      <c r="C436" s="202"/>
      <c r="D436" s="565"/>
    </row>
    <row r="437" spans="3:4">
      <c r="C437" s="202"/>
      <c r="D437" s="565"/>
    </row>
    <row r="438" spans="3:4">
      <c r="C438" s="202"/>
      <c r="D438" s="565"/>
    </row>
    <row r="439" spans="3:4">
      <c r="C439" s="202"/>
      <c r="D439" s="565"/>
    </row>
    <row r="440" spans="3:4">
      <c r="C440" s="202"/>
      <c r="D440" s="565"/>
    </row>
    <row r="441" spans="3:4">
      <c r="C441" s="202"/>
      <c r="D441" s="565"/>
    </row>
    <row r="442" spans="3:4">
      <c r="C442" s="202"/>
      <c r="D442" s="565"/>
    </row>
    <row r="443" spans="3:4">
      <c r="C443" s="202"/>
      <c r="D443" s="565"/>
    </row>
    <row r="444" spans="3:4">
      <c r="C444" s="202"/>
      <c r="D444" s="565"/>
    </row>
    <row r="445" spans="3:4">
      <c r="C445" s="202"/>
      <c r="D445" s="565"/>
    </row>
    <row r="446" spans="3:4">
      <c r="C446" s="202"/>
      <c r="D446" s="565"/>
    </row>
    <row r="447" spans="3:4">
      <c r="C447" s="202"/>
      <c r="D447" s="565"/>
    </row>
    <row r="448" spans="3:4">
      <c r="C448" s="202"/>
      <c r="D448" s="565"/>
    </row>
    <row r="449" spans="3:4">
      <c r="C449" s="202"/>
      <c r="D449" s="565"/>
    </row>
    <row r="450" spans="3:4">
      <c r="C450" s="202"/>
      <c r="D450" s="565"/>
    </row>
    <row r="451" spans="3:4">
      <c r="C451" s="202"/>
      <c r="D451" s="565"/>
    </row>
    <row r="452" spans="3:4">
      <c r="C452" s="202"/>
      <c r="D452" s="565"/>
    </row>
    <row r="453" spans="3:4">
      <c r="C453" s="202"/>
      <c r="D453" s="565"/>
    </row>
    <row r="454" spans="3:4">
      <c r="C454" s="202"/>
      <c r="D454" s="565"/>
    </row>
    <row r="455" spans="3:4">
      <c r="C455" s="202"/>
      <c r="D455" s="565"/>
    </row>
    <row r="456" spans="3:4">
      <c r="C456" s="202"/>
      <c r="D456" s="565"/>
    </row>
    <row r="457" spans="3:4">
      <c r="C457" s="202"/>
      <c r="D457" s="565"/>
    </row>
    <row r="458" spans="3:4">
      <c r="C458" s="202"/>
      <c r="D458" s="565"/>
    </row>
    <row r="459" spans="3:4">
      <c r="C459" s="202"/>
      <c r="D459" s="565"/>
    </row>
    <row r="460" spans="3:4">
      <c r="C460" s="202"/>
      <c r="D460" s="565"/>
    </row>
    <row r="461" spans="3:4">
      <c r="C461" s="202"/>
      <c r="D461" s="565"/>
    </row>
    <row r="462" spans="3:4">
      <c r="C462" s="202"/>
      <c r="D462" s="565"/>
    </row>
    <row r="463" spans="3:4">
      <c r="C463" s="202"/>
      <c r="D463" s="565"/>
    </row>
    <row r="464" spans="3:4">
      <c r="C464" s="202"/>
      <c r="D464" s="565"/>
    </row>
    <row r="465" spans="3:4">
      <c r="C465" s="202"/>
      <c r="D465" s="565"/>
    </row>
    <row r="466" spans="3:4">
      <c r="C466" s="202"/>
      <c r="D466" s="565"/>
    </row>
    <row r="467" spans="3:4">
      <c r="C467" s="202"/>
      <c r="D467" s="565"/>
    </row>
    <row r="468" spans="3:4">
      <c r="C468" s="202"/>
      <c r="D468" s="565"/>
    </row>
    <row r="469" spans="3:4">
      <c r="C469" s="202"/>
      <c r="D469" s="565"/>
    </row>
    <row r="470" spans="3:4">
      <c r="C470" s="202"/>
      <c r="D470" s="565"/>
    </row>
    <row r="471" spans="3:4">
      <c r="C471" s="202"/>
      <c r="D471" s="565"/>
    </row>
    <row r="472" spans="3:4">
      <c r="C472" s="202"/>
      <c r="D472" s="565"/>
    </row>
    <row r="473" spans="3:4">
      <c r="C473" s="202"/>
      <c r="D473" s="565"/>
    </row>
    <row r="474" spans="3:4">
      <c r="C474" s="202"/>
      <c r="D474" s="565"/>
    </row>
    <row r="475" spans="3:4">
      <c r="C475" s="202"/>
      <c r="D475" s="565"/>
    </row>
    <row r="476" spans="3:4">
      <c r="C476" s="202"/>
      <c r="D476" s="565"/>
    </row>
    <row r="477" spans="3:4">
      <c r="C477" s="202"/>
      <c r="D477" s="565"/>
    </row>
    <row r="478" spans="3:4">
      <c r="C478" s="202"/>
      <c r="D478" s="565"/>
    </row>
    <row r="479" spans="3:4">
      <c r="C479" s="202"/>
      <c r="D479" s="565"/>
    </row>
    <row r="480" spans="3:4">
      <c r="C480" s="202"/>
      <c r="D480" s="565"/>
    </row>
    <row r="481" spans="3:4">
      <c r="C481" s="202"/>
      <c r="D481" s="565"/>
    </row>
    <row r="482" spans="3:4">
      <c r="C482" s="202"/>
      <c r="D482" s="565"/>
    </row>
    <row r="483" spans="3:4">
      <c r="C483" s="202"/>
      <c r="D483" s="565"/>
    </row>
    <row r="484" spans="3:4">
      <c r="C484" s="202"/>
      <c r="D484" s="565"/>
    </row>
    <row r="485" spans="3:4">
      <c r="C485" s="202"/>
      <c r="D485" s="565"/>
    </row>
    <row r="486" spans="3:4">
      <c r="C486" s="202"/>
      <c r="D486" s="565"/>
    </row>
    <row r="487" spans="3:4">
      <c r="C487" s="202"/>
      <c r="D487" s="565"/>
    </row>
    <row r="488" spans="3:4">
      <c r="C488" s="202"/>
      <c r="D488" s="565"/>
    </row>
    <row r="489" spans="3:4">
      <c r="C489" s="202"/>
      <c r="D489" s="565"/>
    </row>
    <row r="490" spans="3:4">
      <c r="C490" s="202"/>
      <c r="D490" s="565"/>
    </row>
    <row r="491" spans="3:4">
      <c r="C491" s="202"/>
      <c r="D491" s="565"/>
    </row>
    <row r="492" spans="3:4">
      <c r="C492" s="202"/>
      <c r="D492" s="565"/>
    </row>
    <row r="493" spans="3:4">
      <c r="C493" s="202"/>
      <c r="D493" s="565"/>
    </row>
    <row r="494" spans="3:4">
      <c r="C494" s="202"/>
      <c r="D494" s="565"/>
    </row>
    <row r="495" spans="3:4">
      <c r="C495" s="202"/>
      <c r="D495" s="565"/>
    </row>
    <row r="496" spans="3:4">
      <c r="C496" s="202"/>
      <c r="D496" s="565"/>
    </row>
    <row r="497" spans="3:4">
      <c r="C497" s="202"/>
      <c r="D497" s="565"/>
    </row>
    <row r="498" spans="3:4">
      <c r="C498" s="202"/>
      <c r="D498" s="565"/>
    </row>
    <row r="499" spans="3:4">
      <c r="C499" s="202"/>
      <c r="D499" s="565"/>
    </row>
    <row r="500" spans="3:4">
      <c r="C500" s="202"/>
      <c r="D500" s="565"/>
    </row>
    <row r="501" spans="3:4">
      <c r="C501" s="202"/>
      <c r="D501" s="565"/>
    </row>
    <row r="502" spans="3:4">
      <c r="C502" s="202"/>
      <c r="D502" s="565"/>
    </row>
    <row r="503" spans="3:4">
      <c r="C503" s="202"/>
      <c r="D503" s="565"/>
    </row>
    <row r="504" spans="3:4">
      <c r="C504" s="202"/>
      <c r="D504" s="565"/>
    </row>
    <row r="505" spans="3:4">
      <c r="C505" s="202"/>
      <c r="D505" s="565"/>
    </row>
    <row r="506" spans="3:4">
      <c r="C506" s="202"/>
      <c r="D506" s="565"/>
    </row>
    <row r="507" spans="3:4">
      <c r="C507" s="202"/>
      <c r="D507" s="565"/>
    </row>
    <row r="508" spans="3:4">
      <c r="C508" s="202"/>
      <c r="D508" s="565"/>
    </row>
    <row r="509" spans="3:4">
      <c r="C509" s="202"/>
      <c r="D509" s="565"/>
    </row>
    <row r="510" spans="3:4">
      <c r="C510" s="202"/>
      <c r="D510" s="565"/>
    </row>
    <row r="511" spans="3:4">
      <c r="C511" s="202"/>
      <c r="D511" s="565"/>
    </row>
    <row r="512" spans="3:4">
      <c r="C512" s="202"/>
      <c r="D512" s="565"/>
    </row>
    <row r="513" spans="3:4">
      <c r="C513" s="202"/>
      <c r="D513" s="565"/>
    </row>
    <row r="514" spans="3:4">
      <c r="C514" s="202"/>
      <c r="D514" s="565"/>
    </row>
    <row r="515" spans="3:4">
      <c r="C515" s="202"/>
      <c r="D515" s="565"/>
    </row>
    <row r="516" spans="3:4">
      <c r="C516" s="202"/>
      <c r="D516" s="565"/>
    </row>
    <row r="517" spans="3:4">
      <c r="C517" s="202"/>
      <c r="D517" s="565"/>
    </row>
    <row r="518" spans="3:4">
      <c r="C518" s="202"/>
      <c r="D518" s="565"/>
    </row>
    <row r="519" spans="3:4">
      <c r="C519" s="202"/>
      <c r="D519" s="565"/>
    </row>
    <row r="520" spans="3:4">
      <c r="C520" s="202"/>
      <c r="D520" s="565"/>
    </row>
    <row r="521" spans="3:4">
      <c r="C521" s="202"/>
      <c r="D521" s="565"/>
    </row>
    <row r="522" spans="3:4">
      <c r="C522" s="202"/>
      <c r="D522" s="565"/>
    </row>
    <row r="523" spans="3:4">
      <c r="C523" s="202"/>
      <c r="D523" s="565"/>
    </row>
    <row r="524" spans="3:4">
      <c r="C524" s="202"/>
      <c r="D524" s="565"/>
    </row>
    <row r="525" spans="3:4">
      <c r="C525" s="202"/>
      <c r="D525" s="565"/>
    </row>
    <row r="526" spans="3:4">
      <c r="C526" s="202"/>
      <c r="D526" s="565"/>
    </row>
    <row r="527" spans="3:4">
      <c r="C527" s="202"/>
      <c r="D527" s="565"/>
    </row>
    <row r="528" spans="3:4">
      <c r="C528" s="202"/>
      <c r="D528" s="565"/>
    </row>
    <row r="529" spans="3:4">
      <c r="C529" s="202"/>
      <c r="D529" s="565"/>
    </row>
    <row r="530" spans="3:4">
      <c r="C530" s="202"/>
      <c r="D530" s="565"/>
    </row>
    <row r="531" spans="3:4">
      <c r="C531" s="202"/>
      <c r="D531" s="565"/>
    </row>
    <row r="532" spans="3:4">
      <c r="C532" s="202"/>
      <c r="D532" s="565"/>
    </row>
    <row r="533" spans="3:4">
      <c r="C533" s="202"/>
      <c r="D533" s="565"/>
    </row>
    <row r="534" spans="3:4">
      <c r="C534" s="202"/>
      <c r="D534" s="565"/>
    </row>
    <row r="535" spans="3:4">
      <c r="C535" s="202"/>
      <c r="D535" s="565"/>
    </row>
    <row r="536" spans="3:4">
      <c r="C536" s="202"/>
      <c r="D536" s="565"/>
    </row>
    <row r="537" spans="3:4">
      <c r="C537" s="202"/>
      <c r="D537" s="565"/>
    </row>
    <row r="538" spans="3:4">
      <c r="C538" s="202"/>
      <c r="D538" s="565"/>
    </row>
    <row r="539" spans="3:4">
      <c r="C539" s="202"/>
      <c r="D539" s="565"/>
    </row>
    <row r="540" spans="3:4">
      <c r="C540" s="202"/>
      <c r="D540" s="565"/>
    </row>
    <row r="541" spans="3:4">
      <c r="C541" s="202"/>
      <c r="D541" s="565"/>
    </row>
    <row r="542" spans="3:4">
      <c r="C542" s="202"/>
      <c r="D542" s="565"/>
    </row>
    <row r="543" spans="3:4">
      <c r="C543" s="202"/>
      <c r="D543" s="565"/>
    </row>
    <row r="544" spans="3:4">
      <c r="C544" s="202"/>
      <c r="D544" s="565"/>
    </row>
    <row r="545" spans="3:4">
      <c r="C545" s="202"/>
      <c r="D545" s="565"/>
    </row>
    <row r="546" spans="3:4">
      <c r="C546" s="202"/>
      <c r="D546" s="565"/>
    </row>
    <row r="547" spans="3:4">
      <c r="C547" s="202"/>
      <c r="D547" s="565"/>
    </row>
    <row r="548" spans="3:4">
      <c r="C548" s="202"/>
      <c r="D548" s="565"/>
    </row>
    <row r="549" spans="3:4">
      <c r="C549" s="202"/>
      <c r="D549" s="565"/>
    </row>
    <row r="550" spans="3:4">
      <c r="C550" s="202"/>
      <c r="D550" s="565"/>
    </row>
    <row r="551" spans="3:4">
      <c r="C551" s="202"/>
      <c r="D551" s="565"/>
    </row>
    <row r="552" spans="3:4">
      <c r="C552" s="202"/>
      <c r="D552" s="565"/>
    </row>
    <row r="553" spans="3:4">
      <c r="C553" s="202"/>
      <c r="D553" s="565"/>
    </row>
    <row r="554" spans="3:4">
      <c r="C554" s="202"/>
      <c r="D554" s="565"/>
    </row>
    <row r="555" spans="3:4">
      <c r="C555" s="202"/>
      <c r="D555" s="565"/>
    </row>
    <row r="556" spans="3:4">
      <c r="C556" s="202"/>
      <c r="D556" s="565"/>
    </row>
    <row r="557" spans="3:4">
      <c r="C557" s="202"/>
      <c r="D557" s="565"/>
    </row>
    <row r="558" spans="3:4">
      <c r="C558" s="202"/>
      <c r="D558" s="565"/>
    </row>
    <row r="559" spans="3:4">
      <c r="C559" s="202"/>
      <c r="D559" s="565"/>
    </row>
    <row r="560" spans="3:4">
      <c r="C560" s="202"/>
      <c r="D560" s="565"/>
    </row>
    <row r="561" spans="3:4">
      <c r="C561" s="202"/>
      <c r="D561" s="565"/>
    </row>
    <row r="562" spans="3:4">
      <c r="C562" s="202"/>
      <c r="D562" s="565"/>
    </row>
    <row r="563" spans="3:4">
      <c r="C563" s="202"/>
      <c r="D563" s="565"/>
    </row>
    <row r="564" spans="3:4">
      <c r="C564" s="202"/>
      <c r="D564" s="565"/>
    </row>
    <row r="565" spans="3:4">
      <c r="C565" s="202"/>
      <c r="D565" s="565"/>
    </row>
    <row r="566" spans="3:4">
      <c r="C566" s="202"/>
      <c r="D566" s="565"/>
    </row>
    <row r="567" spans="3:4">
      <c r="C567" s="202"/>
      <c r="D567" s="565"/>
    </row>
    <row r="568" spans="3:4">
      <c r="C568" s="202"/>
      <c r="D568" s="565"/>
    </row>
    <row r="569" spans="3:4">
      <c r="C569" s="202"/>
      <c r="D569" s="565"/>
    </row>
    <row r="570" spans="3:4">
      <c r="C570" s="202"/>
      <c r="D570" s="565"/>
    </row>
    <row r="571" spans="3:4">
      <c r="C571" s="202"/>
      <c r="D571" s="565"/>
    </row>
    <row r="572" spans="3:4">
      <c r="C572" s="202"/>
      <c r="D572" s="565"/>
    </row>
    <row r="573" spans="3:4">
      <c r="C573" s="202"/>
      <c r="D573" s="565"/>
    </row>
    <row r="574" spans="3:4">
      <c r="C574" s="202"/>
      <c r="D574" s="565"/>
    </row>
    <row r="575" spans="3:4">
      <c r="C575" s="202"/>
      <c r="D575" s="565"/>
    </row>
    <row r="576" spans="3:4">
      <c r="C576" s="202"/>
      <c r="D576" s="565"/>
    </row>
    <row r="577" spans="3:4">
      <c r="C577" s="202"/>
      <c r="D577" s="565"/>
    </row>
    <row r="578" spans="3:4">
      <c r="C578" s="202"/>
      <c r="D578" s="565"/>
    </row>
    <row r="579" spans="3:4">
      <c r="C579" s="202"/>
      <c r="D579" s="565"/>
    </row>
    <row r="580" spans="3:4">
      <c r="C580" s="202"/>
      <c r="D580" s="565"/>
    </row>
    <row r="581" spans="3:4">
      <c r="C581" s="202"/>
      <c r="D581" s="565"/>
    </row>
    <row r="582" spans="3:4">
      <c r="C582" s="202"/>
      <c r="D582" s="565"/>
    </row>
    <row r="583" spans="3:4">
      <c r="C583" s="202"/>
      <c r="D583" s="565"/>
    </row>
    <row r="584" spans="3:4">
      <c r="C584" s="202"/>
      <c r="D584" s="565"/>
    </row>
    <row r="585" spans="3:4">
      <c r="C585" s="202"/>
      <c r="D585" s="565"/>
    </row>
    <row r="586" spans="3:4">
      <c r="C586" s="202"/>
      <c r="D586" s="565"/>
    </row>
    <row r="587" spans="3:4">
      <c r="C587" s="202"/>
      <c r="D587" s="565"/>
    </row>
    <row r="588" spans="3:4">
      <c r="C588" s="202"/>
      <c r="D588" s="565"/>
    </row>
    <row r="589" spans="3:4">
      <c r="C589" s="202"/>
      <c r="D589" s="565"/>
    </row>
    <row r="590" spans="3:4">
      <c r="C590" s="202"/>
      <c r="D590" s="565"/>
    </row>
    <row r="591" spans="3:4">
      <c r="C591" s="202"/>
      <c r="D591" s="565"/>
    </row>
    <row r="592" spans="3:4">
      <c r="C592" s="202"/>
      <c r="D592" s="565"/>
    </row>
    <row r="593" spans="3:4">
      <c r="C593" s="202"/>
      <c r="D593" s="565"/>
    </row>
    <row r="594" spans="3:4">
      <c r="C594" s="202"/>
      <c r="D594" s="565"/>
    </row>
    <row r="595" spans="3:4">
      <c r="C595" s="202"/>
      <c r="D595" s="565"/>
    </row>
    <row r="596" spans="3:4">
      <c r="C596" s="202"/>
      <c r="D596" s="565"/>
    </row>
    <row r="597" spans="3:4">
      <c r="C597" s="202"/>
      <c r="D597" s="565"/>
    </row>
    <row r="598" spans="3:4">
      <c r="C598" s="202"/>
      <c r="D598" s="565"/>
    </row>
    <row r="599" spans="3:4">
      <c r="C599" s="202"/>
      <c r="D599" s="565"/>
    </row>
    <row r="600" spans="3:4">
      <c r="C600" s="202"/>
      <c r="D600" s="565"/>
    </row>
    <row r="601" spans="3:4">
      <c r="C601" s="202"/>
      <c r="D601" s="565"/>
    </row>
    <row r="602" spans="3:4">
      <c r="C602" s="202"/>
      <c r="D602" s="565"/>
    </row>
    <row r="603" spans="3:4">
      <c r="C603" s="202"/>
      <c r="D603" s="565"/>
    </row>
    <row r="604" spans="3:4">
      <c r="C604" s="202"/>
      <c r="D604" s="565"/>
    </row>
    <row r="605" spans="3:4">
      <c r="C605" s="202"/>
      <c r="D605" s="565"/>
    </row>
    <row r="606" spans="3:4">
      <c r="C606" s="202"/>
      <c r="D606" s="565"/>
    </row>
    <row r="607" spans="3:4">
      <c r="C607" s="202"/>
      <c r="D607" s="565"/>
    </row>
    <row r="608" spans="3:4">
      <c r="C608" s="202"/>
      <c r="D608" s="565"/>
    </row>
    <row r="609" spans="3:4">
      <c r="C609" s="202"/>
      <c r="D609" s="565"/>
    </row>
    <row r="610" spans="3:4">
      <c r="C610" s="202"/>
      <c r="D610" s="565"/>
    </row>
    <row r="611" spans="3:4">
      <c r="C611" s="202"/>
      <c r="D611" s="565"/>
    </row>
    <row r="612" spans="3:4">
      <c r="C612" s="202"/>
      <c r="D612" s="565"/>
    </row>
    <row r="613" spans="3:4">
      <c r="C613" s="202"/>
      <c r="D613" s="565"/>
    </row>
    <row r="614" spans="3:4">
      <c r="C614" s="202"/>
      <c r="D614" s="565"/>
    </row>
    <row r="615" spans="3:4">
      <c r="C615" s="202"/>
      <c r="D615" s="565"/>
    </row>
    <row r="616" spans="3:4">
      <c r="C616" s="202"/>
      <c r="D616" s="565"/>
    </row>
    <row r="617" spans="3:4">
      <c r="C617" s="202"/>
      <c r="D617" s="565"/>
    </row>
    <row r="618" spans="3:4">
      <c r="C618" s="202"/>
      <c r="D618" s="565"/>
    </row>
    <row r="619" spans="3:4">
      <c r="C619" s="202"/>
      <c r="D619" s="565"/>
    </row>
    <row r="620" spans="3:4">
      <c r="C620" s="202"/>
      <c r="D620" s="565"/>
    </row>
    <row r="621" spans="3:4">
      <c r="C621" s="202"/>
      <c r="D621" s="565"/>
    </row>
    <row r="622" spans="3:4">
      <c r="C622" s="202"/>
      <c r="D622" s="565"/>
    </row>
    <row r="623" spans="3:4">
      <c r="C623" s="202"/>
      <c r="D623" s="565"/>
    </row>
    <row r="624" spans="3:4">
      <c r="C624" s="202"/>
      <c r="D624" s="565"/>
    </row>
    <row r="625" spans="3:4">
      <c r="C625" s="202"/>
      <c r="D625" s="565"/>
    </row>
    <row r="626" spans="3:4">
      <c r="C626" s="202"/>
      <c r="D626" s="565"/>
    </row>
    <row r="627" spans="3:4">
      <c r="C627" s="202"/>
      <c r="D627" s="565"/>
    </row>
    <row r="628" spans="3:4">
      <c r="C628" s="202"/>
      <c r="D628" s="565"/>
    </row>
    <row r="629" spans="3:4">
      <c r="C629" s="202"/>
      <c r="D629" s="565"/>
    </row>
    <row r="630" spans="3:4">
      <c r="C630" s="202"/>
      <c r="D630" s="565"/>
    </row>
    <row r="631" spans="3:4">
      <c r="C631" s="202"/>
      <c r="D631" s="565"/>
    </row>
    <row r="632" spans="3:4">
      <c r="C632" s="202"/>
      <c r="D632" s="565"/>
    </row>
    <row r="633" spans="3:4">
      <c r="C633" s="202"/>
      <c r="D633" s="565"/>
    </row>
    <row r="634" spans="3:4">
      <c r="C634" s="202"/>
      <c r="D634" s="565"/>
    </row>
    <row r="635" spans="3:4">
      <c r="C635" s="202"/>
      <c r="D635" s="565"/>
    </row>
    <row r="636" spans="3:4">
      <c r="C636" s="202"/>
      <c r="D636" s="565"/>
    </row>
    <row r="637" spans="3:4">
      <c r="C637" s="202"/>
      <c r="D637" s="565"/>
    </row>
    <row r="638" spans="3:4">
      <c r="C638" s="202"/>
      <c r="D638" s="565"/>
    </row>
    <row r="639" spans="3:4">
      <c r="C639" s="202"/>
      <c r="D639" s="565"/>
    </row>
    <row r="640" spans="3:4">
      <c r="C640" s="202"/>
      <c r="D640" s="565"/>
    </row>
    <row r="641" spans="3:4">
      <c r="C641" s="202"/>
      <c r="D641" s="565"/>
    </row>
    <row r="642" spans="3:4">
      <c r="C642" s="202"/>
      <c r="D642" s="565"/>
    </row>
    <row r="643" spans="3:4">
      <c r="C643" s="202"/>
      <c r="D643" s="565"/>
    </row>
    <row r="644" spans="3:4">
      <c r="C644" s="202"/>
      <c r="D644" s="565"/>
    </row>
    <row r="645" spans="3:4">
      <c r="C645" s="202"/>
      <c r="D645" s="565"/>
    </row>
    <row r="646" spans="3:4">
      <c r="C646" s="202"/>
      <c r="D646" s="565"/>
    </row>
    <row r="647" spans="3:4">
      <c r="C647" s="202"/>
      <c r="D647" s="565"/>
    </row>
    <row r="648" spans="3:4">
      <c r="C648" s="202"/>
      <c r="D648" s="565"/>
    </row>
    <row r="649" spans="3:4">
      <c r="C649" s="202"/>
      <c r="D649" s="565"/>
    </row>
    <row r="650" spans="3:4">
      <c r="C650" s="202"/>
      <c r="D650" s="565"/>
    </row>
    <row r="651" spans="3:4">
      <c r="C651" s="202"/>
      <c r="D651" s="565"/>
    </row>
    <row r="652" spans="3:4">
      <c r="C652" s="202"/>
      <c r="D652" s="565"/>
    </row>
    <row r="653" spans="3:4">
      <c r="C653" s="202"/>
      <c r="D653" s="565"/>
    </row>
    <row r="654" spans="3:4">
      <c r="C654" s="202"/>
      <c r="D654" s="565"/>
    </row>
    <row r="655" spans="3:4">
      <c r="C655" s="202"/>
      <c r="D655" s="565"/>
    </row>
    <row r="656" spans="3:4">
      <c r="C656" s="202"/>
      <c r="D656" s="565"/>
    </row>
    <row r="657" spans="3:4">
      <c r="C657" s="202"/>
      <c r="D657" s="565"/>
    </row>
    <row r="658" spans="3:4">
      <c r="C658" s="202"/>
      <c r="D658" s="565"/>
    </row>
    <row r="659" spans="3:4">
      <c r="C659" s="202"/>
      <c r="D659" s="565"/>
    </row>
    <row r="660" spans="3:4">
      <c r="C660" s="202"/>
      <c r="D660" s="565"/>
    </row>
    <row r="661" spans="3:4">
      <c r="C661" s="202"/>
      <c r="D661" s="565"/>
    </row>
    <row r="662" spans="3:4">
      <c r="C662" s="202"/>
      <c r="D662" s="565"/>
    </row>
    <row r="663" spans="3:4">
      <c r="C663" s="202"/>
      <c r="D663" s="565"/>
    </row>
    <row r="664" spans="3:4">
      <c r="C664" s="202"/>
      <c r="D664" s="565"/>
    </row>
    <row r="665" spans="3:4">
      <c r="C665" s="202"/>
      <c r="D665" s="565"/>
    </row>
    <row r="666" spans="3:4">
      <c r="C666" s="202"/>
      <c r="D666" s="565"/>
    </row>
    <row r="667" spans="3:4">
      <c r="C667" s="202"/>
      <c r="D667" s="565"/>
    </row>
    <row r="668" spans="3:4">
      <c r="C668" s="202"/>
      <c r="D668" s="565"/>
    </row>
    <row r="669" spans="3:4">
      <c r="C669" s="202"/>
      <c r="D669" s="565"/>
    </row>
    <row r="670" spans="3:4">
      <c r="C670" s="202"/>
      <c r="D670" s="565"/>
    </row>
    <row r="671" spans="3:4">
      <c r="C671" s="202"/>
      <c r="D671" s="565"/>
    </row>
    <row r="672" spans="3:4">
      <c r="C672" s="202"/>
      <c r="D672" s="565"/>
    </row>
    <row r="673" spans="3:4">
      <c r="C673" s="202"/>
      <c r="D673" s="565"/>
    </row>
    <row r="674" spans="3:4">
      <c r="C674" s="202"/>
      <c r="D674" s="565"/>
    </row>
    <row r="675" spans="3:4">
      <c r="C675" s="202"/>
      <c r="D675" s="565"/>
    </row>
    <row r="676" spans="3:4">
      <c r="C676" s="202"/>
      <c r="D676" s="565"/>
    </row>
    <row r="677" spans="3:4">
      <c r="C677" s="202"/>
      <c r="D677" s="565"/>
    </row>
    <row r="678" spans="3:4">
      <c r="C678" s="202"/>
      <c r="D678" s="565"/>
    </row>
    <row r="679" spans="3:4">
      <c r="C679" s="202"/>
      <c r="D679" s="565"/>
    </row>
    <row r="680" spans="3:4">
      <c r="C680" s="202"/>
      <c r="D680" s="565"/>
    </row>
    <row r="681" spans="3:4">
      <c r="C681" s="202"/>
      <c r="D681" s="565"/>
    </row>
    <row r="682" spans="3:4">
      <c r="C682" s="202"/>
      <c r="D682" s="565"/>
    </row>
    <row r="683" spans="3:4">
      <c r="C683" s="202"/>
      <c r="D683" s="565"/>
    </row>
    <row r="684" spans="3:4">
      <c r="C684" s="202"/>
      <c r="D684" s="565"/>
    </row>
    <row r="685" spans="3:4">
      <c r="C685" s="202"/>
      <c r="D685" s="565"/>
    </row>
    <row r="686" spans="3:4">
      <c r="C686" s="202"/>
      <c r="D686" s="565"/>
    </row>
    <row r="687" spans="3:4">
      <c r="C687" s="202"/>
      <c r="D687" s="565"/>
    </row>
    <row r="688" spans="3:4">
      <c r="C688" s="202"/>
      <c r="D688" s="565"/>
    </row>
    <row r="689" spans="3:4">
      <c r="C689" s="202"/>
      <c r="D689" s="565"/>
    </row>
    <row r="690" spans="3:4">
      <c r="C690" s="202"/>
      <c r="D690" s="565"/>
    </row>
    <row r="691" spans="3:4">
      <c r="C691" s="202"/>
      <c r="D691" s="565"/>
    </row>
    <row r="692" spans="3:4">
      <c r="C692" s="202"/>
      <c r="D692" s="565"/>
    </row>
    <row r="693" spans="3:4">
      <c r="C693" s="202"/>
      <c r="D693" s="565"/>
    </row>
    <row r="694" spans="3:4">
      <c r="C694" s="202"/>
      <c r="D694" s="565"/>
    </row>
    <row r="695" spans="3:4">
      <c r="C695" s="202"/>
      <c r="D695" s="565"/>
    </row>
    <row r="696" spans="3:4">
      <c r="C696" s="202"/>
      <c r="D696" s="565"/>
    </row>
    <row r="697" spans="3:4">
      <c r="C697" s="202"/>
      <c r="D697" s="565"/>
    </row>
    <row r="698" spans="3:4">
      <c r="C698" s="202"/>
      <c r="D698" s="565"/>
    </row>
    <row r="699" spans="3:4">
      <c r="C699" s="202"/>
      <c r="D699" s="565"/>
    </row>
    <row r="700" spans="3:4">
      <c r="C700" s="202"/>
      <c r="D700" s="565"/>
    </row>
    <row r="701" spans="3:4">
      <c r="C701" s="202"/>
      <c r="D701" s="565"/>
    </row>
    <row r="702" spans="3:4">
      <c r="C702" s="202"/>
      <c r="D702" s="565"/>
    </row>
    <row r="703" spans="3:4">
      <c r="C703" s="202"/>
      <c r="D703" s="565"/>
    </row>
    <row r="704" spans="3:4">
      <c r="C704" s="202"/>
      <c r="D704" s="565"/>
    </row>
    <row r="705" spans="3:4">
      <c r="C705" s="202"/>
      <c r="D705" s="565"/>
    </row>
    <row r="706" spans="3:4">
      <c r="C706" s="202"/>
      <c r="D706" s="565"/>
    </row>
    <row r="707" spans="3:4">
      <c r="C707" s="202"/>
      <c r="D707" s="565"/>
    </row>
    <row r="708" spans="3:4">
      <c r="C708" s="202"/>
      <c r="D708" s="565"/>
    </row>
    <row r="709" spans="3:4">
      <c r="C709" s="202"/>
      <c r="D709" s="565"/>
    </row>
    <row r="710" spans="3:4">
      <c r="C710" s="202"/>
      <c r="D710" s="565"/>
    </row>
    <row r="711" spans="3:4">
      <c r="C711" s="202"/>
      <c r="D711" s="565"/>
    </row>
    <row r="712" spans="3:4">
      <c r="C712" s="202"/>
      <c r="D712" s="565"/>
    </row>
    <row r="713" spans="3:4">
      <c r="C713" s="202"/>
      <c r="D713" s="565"/>
    </row>
    <row r="714" spans="3:4">
      <c r="C714" s="202"/>
      <c r="D714" s="565"/>
    </row>
    <row r="715" spans="3:4">
      <c r="C715" s="202"/>
      <c r="D715" s="565"/>
    </row>
    <row r="716" spans="3:4">
      <c r="C716" s="202"/>
      <c r="D716" s="565"/>
    </row>
    <row r="717" spans="3:4">
      <c r="C717" s="202"/>
      <c r="D717" s="565"/>
    </row>
    <row r="718" spans="3:4">
      <c r="C718" s="202"/>
      <c r="D718" s="565"/>
    </row>
    <row r="719" spans="3:4">
      <c r="C719" s="202"/>
      <c r="D719" s="565"/>
    </row>
    <row r="720" spans="3:4">
      <c r="C720" s="202"/>
      <c r="D720" s="565"/>
    </row>
    <row r="721" spans="3:4">
      <c r="C721" s="202"/>
      <c r="D721" s="565"/>
    </row>
    <row r="722" spans="3:4">
      <c r="C722" s="202"/>
      <c r="D722" s="565"/>
    </row>
    <row r="723" spans="3:4">
      <c r="C723" s="202"/>
      <c r="D723" s="565"/>
    </row>
    <row r="724" spans="3:4">
      <c r="C724" s="202"/>
      <c r="D724" s="565"/>
    </row>
    <row r="725" spans="3:4">
      <c r="C725" s="202"/>
      <c r="D725" s="565"/>
    </row>
    <row r="726" spans="3:4">
      <c r="C726" s="202"/>
      <c r="D726" s="565"/>
    </row>
    <row r="727" spans="3:4">
      <c r="C727" s="202"/>
      <c r="D727" s="565"/>
    </row>
    <row r="728" spans="3:4">
      <c r="C728" s="202"/>
      <c r="D728" s="565"/>
    </row>
    <row r="729" spans="3:4">
      <c r="C729" s="202"/>
      <c r="D729" s="565"/>
    </row>
    <row r="730" spans="3:4">
      <c r="C730" s="202"/>
      <c r="D730" s="565"/>
    </row>
    <row r="731" spans="3:4">
      <c r="C731" s="202"/>
      <c r="D731" s="565"/>
    </row>
    <row r="732" spans="3:4">
      <c r="C732" s="202"/>
      <c r="D732" s="565"/>
    </row>
    <row r="733" spans="3:4">
      <c r="C733" s="202"/>
      <c r="D733" s="565"/>
    </row>
    <row r="734" spans="3:4">
      <c r="C734" s="202"/>
      <c r="D734" s="565"/>
    </row>
    <row r="735" spans="3:4">
      <c r="C735" s="202"/>
      <c r="D735" s="565"/>
    </row>
    <row r="736" spans="3:4">
      <c r="C736" s="202"/>
      <c r="D736" s="565"/>
    </row>
    <row r="737" spans="3:4">
      <c r="C737" s="202"/>
      <c r="D737" s="565"/>
    </row>
    <row r="738" spans="3:4">
      <c r="C738" s="202"/>
      <c r="D738" s="565"/>
    </row>
    <row r="739" spans="3:4">
      <c r="C739" s="202"/>
      <c r="D739" s="565"/>
    </row>
    <row r="740" spans="3:4">
      <c r="C740" s="202"/>
      <c r="D740" s="565"/>
    </row>
    <row r="741" spans="3:4">
      <c r="C741" s="202"/>
      <c r="D741" s="565"/>
    </row>
    <row r="742" spans="3:4">
      <c r="C742" s="202"/>
      <c r="D742" s="565"/>
    </row>
    <row r="743" spans="3:4">
      <c r="C743" s="202"/>
      <c r="D743" s="565"/>
    </row>
    <row r="744" spans="3:4">
      <c r="C744" s="202"/>
      <c r="D744" s="565"/>
    </row>
    <row r="745" spans="3:4">
      <c r="C745" s="202"/>
      <c r="D745" s="565"/>
    </row>
    <row r="746" spans="3:4">
      <c r="C746" s="202"/>
      <c r="D746" s="565"/>
    </row>
    <row r="747" spans="3:4">
      <c r="C747" s="202"/>
      <c r="D747" s="565"/>
    </row>
    <row r="748" spans="3:4">
      <c r="C748" s="202"/>
      <c r="D748" s="565"/>
    </row>
    <row r="749" spans="3:4">
      <c r="C749" s="202"/>
      <c r="D749" s="565"/>
    </row>
    <row r="750" spans="3:4">
      <c r="C750" s="202"/>
      <c r="D750" s="565"/>
    </row>
    <row r="751" spans="3:4">
      <c r="C751" s="202"/>
      <c r="D751" s="565"/>
    </row>
    <row r="752" spans="3:4">
      <c r="C752" s="202"/>
      <c r="D752" s="565"/>
    </row>
    <row r="753" spans="3:4">
      <c r="C753" s="202"/>
      <c r="D753" s="565"/>
    </row>
    <row r="754" spans="3:4">
      <c r="C754" s="202"/>
      <c r="D754" s="565"/>
    </row>
    <row r="755" spans="3:4">
      <c r="C755" s="202"/>
      <c r="D755" s="565"/>
    </row>
    <row r="756" spans="3:4">
      <c r="C756" s="202"/>
      <c r="D756" s="565"/>
    </row>
    <row r="757" spans="3:4">
      <c r="C757" s="202"/>
      <c r="D757" s="565"/>
    </row>
    <row r="758" spans="3:4">
      <c r="C758" s="202"/>
      <c r="D758" s="565"/>
    </row>
    <row r="759" spans="3:4">
      <c r="C759" s="202"/>
      <c r="D759" s="565"/>
    </row>
    <row r="760" spans="3:4">
      <c r="C760" s="202"/>
      <c r="D760" s="565"/>
    </row>
    <row r="761" spans="3:4">
      <c r="C761" s="202"/>
      <c r="D761" s="565"/>
    </row>
    <row r="762" spans="3:4">
      <c r="C762" s="202"/>
      <c r="D762" s="565"/>
    </row>
    <row r="763" spans="3:4">
      <c r="C763" s="202"/>
      <c r="D763" s="565"/>
    </row>
    <row r="764" spans="3:4">
      <c r="C764" s="202"/>
      <c r="D764" s="565"/>
    </row>
    <row r="765" spans="3:4">
      <c r="C765" s="202"/>
      <c r="D765" s="565"/>
    </row>
    <row r="766" spans="3:4">
      <c r="C766" s="202"/>
      <c r="D766" s="565"/>
    </row>
    <row r="767" spans="3:4">
      <c r="C767" s="202"/>
      <c r="D767" s="565"/>
    </row>
    <row r="768" spans="3:4">
      <c r="C768" s="202"/>
      <c r="D768" s="565"/>
    </row>
    <row r="769" spans="3:4">
      <c r="C769" s="202"/>
      <c r="D769" s="565"/>
    </row>
    <row r="770" spans="3:4">
      <c r="C770" s="202"/>
      <c r="D770" s="565"/>
    </row>
    <row r="771" spans="3:4">
      <c r="C771" s="202"/>
      <c r="D771" s="565"/>
    </row>
    <row r="772" spans="3:4">
      <c r="C772" s="202"/>
      <c r="D772" s="565"/>
    </row>
    <row r="773" spans="3:4">
      <c r="C773" s="202"/>
      <c r="D773" s="565"/>
    </row>
    <row r="774" spans="3:4">
      <c r="C774" s="202"/>
      <c r="D774" s="565"/>
    </row>
    <row r="775" spans="3:4">
      <c r="C775" s="202"/>
      <c r="D775" s="565"/>
    </row>
    <row r="776" spans="3:4">
      <c r="C776" s="202"/>
      <c r="D776" s="565"/>
    </row>
    <row r="777" spans="3:4">
      <c r="C777" s="202"/>
      <c r="D777" s="565"/>
    </row>
    <row r="778" spans="3:4">
      <c r="C778" s="202"/>
      <c r="D778" s="565"/>
    </row>
    <row r="779" spans="3:4">
      <c r="C779" s="202"/>
      <c r="D779" s="565"/>
    </row>
    <row r="780" spans="3:4">
      <c r="C780" s="202"/>
      <c r="D780" s="565"/>
    </row>
    <row r="781" spans="3:4">
      <c r="C781" s="202"/>
      <c r="D781" s="565"/>
    </row>
    <row r="782" spans="3:4">
      <c r="C782" s="202"/>
      <c r="D782" s="565"/>
    </row>
    <row r="783" spans="3:4">
      <c r="C783" s="202"/>
      <c r="D783" s="565"/>
    </row>
    <row r="784" spans="3:4">
      <c r="C784" s="202"/>
      <c r="D784" s="565"/>
    </row>
    <row r="785" spans="3:4">
      <c r="C785" s="202"/>
      <c r="D785" s="565"/>
    </row>
    <row r="786" spans="3:4">
      <c r="C786" s="202"/>
      <c r="D786" s="565"/>
    </row>
    <row r="787" spans="3:4">
      <c r="C787" s="202"/>
      <c r="D787" s="565"/>
    </row>
    <row r="788" spans="3:4">
      <c r="C788" s="202"/>
      <c r="D788" s="565"/>
    </row>
    <row r="789" spans="3:4">
      <c r="C789" s="202"/>
      <c r="D789" s="565"/>
    </row>
    <row r="790" spans="3:4">
      <c r="C790" s="202"/>
      <c r="D790" s="565"/>
    </row>
    <row r="791" spans="3:4">
      <c r="C791" s="202"/>
      <c r="D791" s="565"/>
    </row>
    <row r="792" spans="3:4">
      <c r="C792" s="202"/>
      <c r="D792" s="565"/>
    </row>
    <row r="793" spans="3:4">
      <c r="C793" s="202"/>
      <c r="D793" s="565"/>
    </row>
    <row r="794" spans="3:4">
      <c r="C794" s="202"/>
      <c r="D794" s="565"/>
    </row>
    <row r="795" spans="3:4">
      <c r="C795" s="202"/>
      <c r="D795" s="565"/>
    </row>
    <row r="796" spans="3:4">
      <c r="C796" s="202"/>
      <c r="D796" s="565"/>
    </row>
    <row r="797" spans="3:4">
      <c r="C797" s="202"/>
      <c r="D797" s="565"/>
    </row>
    <row r="798" spans="3:4">
      <c r="C798" s="202"/>
      <c r="D798" s="565"/>
    </row>
    <row r="799" spans="3:4">
      <c r="C799" s="202"/>
      <c r="D799" s="565"/>
    </row>
    <row r="800" spans="3:4">
      <c r="C800" s="202"/>
      <c r="D800" s="565"/>
    </row>
    <row r="801" spans="3:4">
      <c r="C801" s="202"/>
      <c r="D801" s="565"/>
    </row>
    <row r="802" spans="3:4">
      <c r="C802" s="202"/>
      <c r="D802" s="565"/>
    </row>
    <row r="803" spans="3:4">
      <c r="C803" s="202"/>
      <c r="D803" s="565"/>
    </row>
    <row r="804" spans="3:4">
      <c r="C804" s="202"/>
      <c r="D804" s="565"/>
    </row>
    <row r="805" spans="3:4">
      <c r="C805" s="202"/>
      <c r="D805" s="565"/>
    </row>
    <row r="806" spans="3:4">
      <c r="C806" s="202"/>
      <c r="D806" s="565"/>
    </row>
    <row r="807" spans="3:4">
      <c r="C807" s="202"/>
      <c r="D807" s="565"/>
    </row>
    <row r="808" spans="3:4">
      <c r="C808" s="202"/>
      <c r="D808" s="565"/>
    </row>
    <row r="809" spans="3:4">
      <c r="C809" s="202"/>
      <c r="D809" s="565"/>
    </row>
    <row r="810" spans="3:4">
      <c r="C810" s="202"/>
      <c r="D810" s="565"/>
    </row>
    <row r="811" spans="3:4">
      <c r="C811" s="202"/>
      <c r="D811" s="565"/>
    </row>
    <row r="812" spans="3:4">
      <c r="C812" s="202"/>
      <c r="D812" s="565"/>
    </row>
    <row r="813" spans="3:4">
      <c r="C813" s="202"/>
      <c r="D813" s="565"/>
    </row>
    <row r="814" spans="3:4">
      <c r="C814" s="202"/>
      <c r="D814" s="565"/>
    </row>
    <row r="815" spans="3:4">
      <c r="C815" s="202"/>
      <c r="D815" s="565"/>
    </row>
    <row r="816" spans="3:4">
      <c r="C816" s="202"/>
      <c r="D816" s="565"/>
    </row>
    <row r="817" spans="3:4">
      <c r="C817" s="202"/>
      <c r="D817" s="565"/>
    </row>
    <row r="818" spans="3:4">
      <c r="C818" s="202"/>
      <c r="D818" s="565"/>
    </row>
    <row r="819" spans="3:4">
      <c r="C819" s="202"/>
      <c r="D819" s="565"/>
    </row>
    <row r="820" spans="3:4">
      <c r="C820" s="202"/>
      <c r="D820" s="565"/>
    </row>
    <row r="821" spans="3:4">
      <c r="C821" s="202"/>
      <c r="D821" s="565"/>
    </row>
    <row r="822" spans="3:4">
      <c r="C822" s="202"/>
      <c r="D822" s="565"/>
    </row>
    <row r="823" spans="3:4">
      <c r="C823" s="202"/>
      <c r="D823" s="565"/>
    </row>
    <row r="824" spans="3:4">
      <c r="C824" s="202"/>
      <c r="D824" s="565"/>
    </row>
    <row r="825" spans="3:4">
      <c r="C825" s="202"/>
      <c r="D825" s="565"/>
    </row>
    <row r="826" spans="3:4">
      <c r="C826" s="202"/>
      <c r="D826" s="565"/>
    </row>
    <row r="827" spans="3:4">
      <c r="C827" s="202"/>
      <c r="D827" s="565"/>
    </row>
    <row r="828" spans="3:4">
      <c r="C828" s="202"/>
      <c r="D828" s="565"/>
    </row>
    <row r="829" spans="3:4">
      <c r="C829" s="202"/>
      <c r="D829" s="565"/>
    </row>
    <row r="830" spans="3:4">
      <c r="C830" s="202"/>
      <c r="D830" s="565"/>
    </row>
    <row r="831" spans="3:4">
      <c r="C831" s="202"/>
      <c r="D831" s="565"/>
    </row>
    <row r="832" spans="3:4">
      <c r="C832" s="202"/>
      <c r="D832" s="565"/>
    </row>
    <row r="833" spans="3:4">
      <c r="C833" s="202"/>
      <c r="D833" s="565"/>
    </row>
    <row r="834" spans="3:4">
      <c r="C834" s="202"/>
      <c r="D834" s="565"/>
    </row>
    <row r="835" spans="3:4">
      <c r="C835" s="202"/>
      <c r="D835" s="565"/>
    </row>
    <row r="836" spans="3:4">
      <c r="C836" s="202"/>
      <c r="D836" s="565"/>
    </row>
    <row r="837" spans="3:4">
      <c r="C837" s="202"/>
      <c r="D837" s="565"/>
    </row>
    <row r="838" spans="3:4">
      <c r="C838" s="202"/>
      <c r="D838" s="565"/>
    </row>
    <row r="839" spans="3:4">
      <c r="C839" s="202"/>
      <c r="D839" s="565"/>
    </row>
    <row r="840" spans="3:4">
      <c r="C840" s="202"/>
      <c r="D840" s="565"/>
    </row>
    <row r="841" spans="3:4">
      <c r="C841" s="202"/>
      <c r="D841" s="565"/>
    </row>
    <row r="842" spans="3:4">
      <c r="C842" s="202"/>
      <c r="D842" s="565"/>
    </row>
    <row r="843" spans="3:4">
      <c r="C843" s="202"/>
      <c r="D843" s="565"/>
    </row>
    <row r="844" spans="3:4">
      <c r="C844" s="202"/>
      <c r="D844" s="565"/>
    </row>
    <row r="845" spans="3:4">
      <c r="C845" s="202"/>
      <c r="D845" s="565"/>
    </row>
    <row r="846" spans="3:4">
      <c r="C846" s="202"/>
      <c r="D846" s="565"/>
    </row>
    <row r="847" spans="3:4">
      <c r="C847" s="202"/>
      <c r="D847" s="565"/>
    </row>
    <row r="848" spans="3:4">
      <c r="C848" s="202"/>
      <c r="D848" s="565"/>
    </row>
    <row r="849" spans="3:4">
      <c r="C849" s="202"/>
      <c r="D849" s="565"/>
    </row>
    <row r="850" spans="3:4">
      <c r="C850" s="202"/>
      <c r="D850" s="565"/>
    </row>
    <row r="851" spans="3:4">
      <c r="C851" s="202"/>
      <c r="D851" s="565"/>
    </row>
    <row r="852" spans="3:4">
      <c r="C852" s="202"/>
      <c r="D852" s="565"/>
    </row>
    <row r="853" spans="3:4">
      <c r="C853" s="202"/>
      <c r="D853" s="565"/>
    </row>
    <row r="854" spans="3:4">
      <c r="C854" s="202"/>
      <c r="D854" s="565"/>
    </row>
    <row r="855" spans="3:4">
      <c r="C855" s="202"/>
      <c r="D855" s="565"/>
    </row>
    <row r="856" spans="3:4">
      <c r="C856" s="202"/>
      <c r="D856" s="565"/>
    </row>
    <row r="857" spans="3:4">
      <c r="C857" s="202"/>
      <c r="D857" s="565"/>
    </row>
    <row r="858" spans="3:4">
      <c r="C858" s="202"/>
      <c r="D858" s="565"/>
    </row>
    <row r="859" spans="3:4">
      <c r="C859" s="202"/>
      <c r="D859" s="565"/>
    </row>
    <row r="860" spans="3:4">
      <c r="C860" s="202"/>
      <c r="D860" s="565"/>
    </row>
    <row r="861" spans="3:4">
      <c r="C861" s="202"/>
      <c r="D861" s="565"/>
    </row>
    <row r="862" spans="3:4">
      <c r="C862" s="202"/>
      <c r="D862" s="565"/>
    </row>
    <row r="863" spans="3:4">
      <c r="C863" s="202"/>
      <c r="D863" s="565"/>
    </row>
    <row r="864" spans="3:4">
      <c r="C864" s="202"/>
      <c r="D864" s="565"/>
    </row>
    <row r="865" spans="3:4">
      <c r="C865" s="202"/>
      <c r="D865" s="565"/>
    </row>
    <row r="866" spans="3:4">
      <c r="C866" s="202"/>
      <c r="D866" s="565"/>
    </row>
    <row r="867" spans="3:4">
      <c r="C867" s="202"/>
      <c r="D867" s="565"/>
    </row>
    <row r="868" spans="3:4">
      <c r="C868" s="202"/>
      <c r="D868" s="565"/>
    </row>
    <row r="869" spans="3:4">
      <c r="C869" s="202"/>
      <c r="D869" s="565"/>
    </row>
    <row r="870" spans="3:4">
      <c r="C870" s="202"/>
      <c r="D870" s="565"/>
    </row>
    <row r="871" spans="3:4">
      <c r="C871" s="202"/>
      <c r="D871" s="565"/>
    </row>
    <row r="872" spans="3:4">
      <c r="C872" s="202"/>
      <c r="D872" s="565"/>
    </row>
    <row r="873" spans="3:4">
      <c r="C873" s="202"/>
      <c r="D873" s="565"/>
    </row>
    <row r="874" spans="3:4">
      <c r="C874" s="202"/>
      <c r="D874" s="565"/>
    </row>
    <row r="875" spans="3:4">
      <c r="C875" s="202"/>
      <c r="D875" s="565"/>
    </row>
    <row r="876" spans="3:4">
      <c r="C876" s="202"/>
      <c r="D876" s="565"/>
    </row>
    <row r="877" spans="3:4">
      <c r="C877" s="202"/>
      <c r="D877" s="565"/>
    </row>
    <row r="878" spans="3:4">
      <c r="C878" s="202"/>
      <c r="D878" s="565"/>
    </row>
    <row r="879" spans="3:4">
      <c r="C879" s="202"/>
      <c r="D879" s="565"/>
    </row>
    <row r="880" spans="3:4">
      <c r="C880" s="202"/>
      <c r="D880" s="565"/>
    </row>
    <row r="881" spans="3:4">
      <c r="C881" s="202"/>
      <c r="D881" s="565"/>
    </row>
    <row r="882" spans="3:4">
      <c r="C882" s="202"/>
      <c r="D882" s="565"/>
    </row>
    <row r="883" spans="3:4">
      <c r="C883" s="202"/>
      <c r="D883" s="565"/>
    </row>
    <row r="884" spans="3:4">
      <c r="C884" s="202"/>
      <c r="D884" s="565"/>
    </row>
    <row r="885" spans="3:4">
      <c r="C885" s="202"/>
      <c r="D885" s="565"/>
    </row>
    <row r="886" spans="3:4">
      <c r="C886" s="202"/>
      <c r="D886" s="565"/>
    </row>
    <row r="887" spans="3:4">
      <c r="C887" s="202"/>
      <c r="D887" s="565"/>
    </row>
    <row r="888" spans="3:4">
      <c r="C888" s="202"/>
      <c r="D888" s="565"/>
    </row>
    <row r="889" spans="3:4">
      <c r="C889" s="202"/>
      <c r="D889" s="565"/>
    </row>
    <row r="890" spans="3:4">
      <c r="C890" s="202"/>
      <c r="D890" s="565"/>
    </row>
    <row r="891" spans="3:4">
      <c r="C891" s="202"/>
      <c r="D891" s="565"/>
    </row>
    <row r="892" spans="3:4">
      <c r="C892" s="202"/>
      <c r="D892" s="565"/>
    </row>
    <row r="893" spans="3:4">
      <c r="C893" s="202"/>
      <c r="D893" s="565"/>
    </row>
    <row r="894" spans="3:4">
      <c r="C894" s="202"/>
      <c r="D894" s="565"/>
    </row>
    <row r="895" spans="3:4">
      <c r="C895" s="202"/>
      <c r="D895" s="565"/>
    </row>
    <row r="896" spans="3:4">
      <c r="C896" s="202"/>
      <c r="D896" s="565"/>
    </row>
    <row r="897" spans="3:4">
      <c r="C897" s="202"/>
      <c r="D897" s="565"/>
    </row>
    <row r="898" spans="3:4">
      <c r="C898" s="202"/>
      <c r="D898" s="565"/>
    </row>
    <row r="899" spans="3:4">
      <c r="C899" s="202"/>
      <c r="D899" s="565"/>
    </row>
    <row r="900" spans="3:4">
      <c r="C900" s="202"/>
      <c r="D900" s="565"/>
    </row>
    <row r="901" spans="3:4">
      <c r="C901" s="202"/>
      <c r="D901" s="565"/>
    </row>
    <row r="902" spans="3:4">
      <c r="C902" s="202"/>
      <c r="D902" s="565"/>
    </row>
    <row r="903" spans="3:4">
      <c r="C903" s="202"/>
      <c r="D903" s="565"/>
    </row>
    <row r="904" spans="3:4">
      <c r="C904" s="202"/>
      <c r="D904" s="565"/>
    </row>
    <row r="905" spans="3:4">
      <c r="C905" s="202"/>
      <c r="D905" s="565"/>
    </row>
    <row r="906" spans="3:4">
      <c r="C906" s="202"/>
      <c r="D906" s="565"/>
    </row>
    <row r="907" spans="3:4">
      <c r="C907" s="202"/>
      <c r="D907" s="565"/>
    </row>
    <row r="908" spans="3:4">
      <c r="C908" s="202"/>
      <c r="D908" s="565"/>
    </row>
    <row r="909" spans="3:4">
      <c r="C909" s="202"/>
      <c r="D909" s="565"/>
    </row>
    <row r="910" spans="3:4">
      <c r="C910" s="202"/>
      <c r="D910" s="565"/>
    </row>
    <row r="911" spans="3:4">
      <c r="C911" s="202"/>
      <c r="D911" s="565"/>
    </row>
    <row r="912" spans="3:4">
      <c r="C912" s="202"/>
      <c r="D912" s="565"/>
    </row>
    <row r="913" spans="3:4">
      <c r="C913" s="202"/>
      <c r="D913" s="565"/>
    </row>
    <row r="914" spans="3:4">
      <c r="C914" s="202"/>
      <c r="D914" s="565"/>
    </row>
    <row r="915" spans="3:4">
      <c r="C915" s="202"/>
      <c r="D915" s="565"/>
    </row>
    <row r="916" spans="3:4">
      <c r="C916" s="202"/>
      <c r="D916" s="565"/>
    </row>
    <row r="917" spans="3:4">
      <c r="C917" s="202"/>
      <c r="D917" s="565"/>
    </row>
    <row r="918" spans="3:4">
      <c r="C918" s="202"/>
      <c r="D918" s="565"/>
    </row>
    <row r="919" spans="3:4">
      <c r="C919" s="202"/>
      <c r="D919" s="565"/>
    </row>
    <row r="920" spans="3:4">
      <c r="C920" s="202"/>
      <c r="D920" s="565"/>
    </row>
    <row r="921" spans="3:4">
      <c r="C921" s="202"/>
      <c r="D921" s="565"/>
    </row>
    <row r="922" spans="3:4">
      <c r="C922" s="202"/>
      <c r="D922" s="565"/>
    </row>
    <row r="923" spans="3:4">
      <c r="C923" s="202"/>
      <c r="D923" s="565"/>
    </row>
    <row r="924" spans="3:4">
      <c r="C924" s="202"/>
      <c r="D924" s="565"/>
    </row>
    <row r="925" spans="3:4">
      <c r="C925" s="202"/>
      <c r="D925" s="565"/>
    </row>
    <row r="926" spans="3:4">
      <c r="C926" s="202"/>
      <c r="D926" s="565"/>
    </row>
    <row r="927" spans="3:4">
      <c r="C927" s="202"/>
      <c r="D927" s="565"/>
    </row>
    <row r="928" spans="3:4">
      <c r="C928" s="202"/>
      <c r="D928" s="565"/>
    </row>
    <row r="929" spans="3:4">
      <c r="C929" s="202"/>
      <c r="D929" s="565"/>
    </row>
    <row r="930" spans="3:4">
      <c r="C930" s="202"/>
      <c r="D930" s="565"/>
    </row>
    <row r="931" spans="3:4">
      <c r="C931" s="202"/>
      <c r="D931" s="565"/>
    </row>
    <row r="932" spans="3:4">
      <c r="C932" s="202"/>
      <c r="D932" s="565"/>
    </row>
    <row r="933" spans="3:4">
      <c r="C933" s="202"/>
      <c r="D933" s="565"/>
    </row>
    <row r="934" spans="3:4">
      <c r="C934" s="202"/>
      <c r="D934" s="565"/>
    </row>
    <row r="935" spans="3:4">
      <c r="C935" s="202"/>
      <c r="D935" s="565"/>
    </row>
    <row r="936" spans="3:4">
      <c r="C936" s="202"/>
      <c r="D936" s="565"/>
    </row>
    <row r="937" spans="3:4">
      <c r="C937" s="202"/>
      <c r="D937" s="565"/>
    </row>
    <row r="938" spans="3:4">
      <c r="C938" s="202"/>
      <c r="D938" s="565"/>
    </row>
    <row r="939" spans="3:4">
      <c r="C939" s="202"/>
      <c r="D939" s="565"/>
    </row>
    <row r="940" spans="3:4">
      <c r="C940" s="202"/>
      <c r="D940" s="565"/>
    </row>
    <row r="941" spans="3:4">
      <c r="C941" s="202"/>
      <c r="D941" s="565"/>
    </row>
    <row r="942" spans="3:4">
      <c r="C942" s="202"/>
      <c r="D942" s="565"/>
    </row>
    <row r="943" spans="3:4">
      <c r="C943" s="202"/>
      <c r="D943" s="565"/>
    </row>
    <row r="944" spans="3:4">
      <c r="C944" s="202"/>
      <c r="D944" s="565"/>
    </row>
    <row r="945" spans="3:4">
      <c r="C945" s="202"/>
      <c r="D945" s="565"/>
    </row>
    <row r="946" spans="3:4">
      <c r="C946" s="202"/>
      <c r="D946" s="565"/>
    </row>
    <row r="947" spans="3:4">
      <c r="C947" s="202"/>
      <c r="D947" s="565"/>
    </row>
    <row r="948" spans="3:4">
      <c r="C948" s="202"/>
      <c r="D948" s="565"/>
    </row>
    <row r="949" spans="3:4">
      <c r="C949" s="202"/>
      <c r="D949" s="565"/>
    </row>
    <row r="950" spans="3:4">
      <c r="C950" s="202"/>
      <c r="D950" s="565"/>
    </row>
    <row r="951" spans="3:4">
      <c r="C951" s="202"/>
      <c r="D951" s="565"/>
    </row>
    <row r="952" spans="3:4">
      <c r="C952" s="202"/>
      <c r="D952" s="565"/>
    </row>
    <row r="953" spans="3:4">
      <c r="C953" s="202"/>
      <c r="D953" s="565"/>
    </row>
    <row r="954" spans="3:4">
      <c r="C954" s="202"/>
      <c r="D954" s="565"/>
    </row>
    <row r="955" spans="3:4">
      <c r="C955" s="202"/>
      <c r="D955" s="565"/>
    </row>
    <row r="956" spans="3:4">
      <c r="C956" s="202"/>
      <c r="D956" s="565"/>
    </row>
    <row r="957" spans="3:4">
      <c r="C957" s="202"/>
      <c r="D957" s="565"/>
    </row>
    <row r="958" spans="3:4">
      <c r="C958" s="202"/>
      <c r="D958" s="565"/>
    </row>
    <row r="959" spans="3:4">
      <c r="C959" s="202"/>
      <c r="D959" s="565"/>
    </row>
    <row r="960" spans="3:4">
      <c r="C960" s="202"/>
      <c r="D960" s="565"/>
    </row>
    <row r="961" spans="3:4">
      <c r="C961" s="202"/>
      <c r="D961" s="565"/>
    </row>
    <row r="962" spans="3:4">
      <c r="C962" s="202"/>
      <c r="D962" s="565"/>
    </row>
    <row r="963" spans="3:4">
      <c r="C963" s="202"/>
      <c r="D963" s="565"/>
    </row>
    <row r="964" spans="3:4">
      <c r="C964" s="202"/>
      <c r="D964" s="565"/>
    </row>
    <row r="965" spans="3:4">
      <c r="C965" s="202"/>
      <c r="D965" s="565"/>
    </row>
    <row r="966" spans="3:4">
      <c r="C966" s="202"/>
      <c r="D966" s="565"/>
    </row>
    <row r="967" spans="3:4">
      <c r="C967" s="202"/>
      <c r="D967" s="565"/>
    </row>
    <row r="968" spans="3:4">
      <c r="C968" s="202"/>
      <c r="D968" s="565"/>
    </row>
    <row r="969" spans="3:4">
      <c r="C969" s="202"/>
      <c r="D969" s="565"/>
    </row>
    <row r="970" spans="3:4">
      <c r="C970" s="202"/>
      <c r="D970" s="565"/>
    </row>
    <row r="971" spans="3:4">
      <c r="C971" s="202"/>
      <c r="D971" s="565"/>
    </row>
    <row r="972" spans="3:4">
      <c r="C972" s="202"/>
      <c r="D972" s="565"/>
    </row>
    <row r="973" spans="3:4">
      <c r="C973" s="202"/>
      <c r="D973" s="565"/>
    </row>
    <row r="974" spans="3:4">
      <c r="C974" s="202"/>
      <c r="D974" s="565"/>
    </row>
    <row r="975" spans="3:4">
      <c r="C975" s="202"/>
      <c r="D975" s="565"/>
    </row>
    <row r="976" spans="3:4">
      <c r="C976" s="202"/>
      <c r="D976" s="565"/>
    </row>
    <row r="977" spans="3:4">
      <c r="C977" s="202"/>
      <c r="D977" s="565"/>
    </row>
    <row r="978" spans="3:4">
      <c r="C978" s="202"/>
      <c r="D978" s="565"/>
    </row>
    <row r="979" spans="3:4">
      <c r="C979" s="202"/>
      <c r="D979" s="565"/>
    </row>
    <row r="980" spans="3:4">
      <c r="C980" s="202"/>
      <c r="D980" s="565"/>
    </row>
    <row r="981" spans="3:4">
      <c r="C981" s="202"/>
      <c r="D981" s="565"/>
    </row>
    <row r="982" spans="3:4">
      <c r="C982" s="202"/>
      <c r="D982" s="565"/>
    </row>
    <row r="983" spans="3:4">
      <c r="C983" s="202"/>
      <c r="D983" s="565"/>
    </row>
    <row r="984" spans="3:4">
      <c r="C984" s="202"/>
      <c r="D984" s="565"/>
    </row>
    <row r="985" spans="3:4">
      <c r="C985" s="202"/>
      <c r="D985" s="565"/>
    </row>
    <row r="986" spans="3:4">
      <c r="C986" s="202"/>
      <c r="D986" s="565"/>
    </row>
    <row r="987" spans="3:4">
      <c r="C987" s="202"/>
      <c r="D987" s="565"/>
    </row>
    <row r="988" spans="3:4">
      <c r="C988" s="202"/>
      <c r="D988" s="565"/>
    </row>
    <row r="989" spans="3:4">
      <c r="C989" s="202"/>
      <c r="D989" s="565"/>
    </row>
    <row r="990" spans="3:4">
      <c r="C990" s="202"/>
      <c r="D990" s="565"/>
    </row>
    <row r="991" spans="3:4">
      <c r="C991" s="202"/>
      <c r="D991" s="565"/>
    </row>
    <row r="992" spans="3:4">
      <c r="C992" s="202"/>
      <c r="D992" s="565"/>
    </row>
    <row r="993" spans="3:4">
      <c r="C993" s="202"/>
      <c r="D993" s="565"/>
    </row>
    <row r="994" spans="3:4">
      <c r="C994" s="202"/>
      <c r="D994" s="565"/>
    </row>
    <row r="995" spans="3:4">
      <c r="C995" s="202"/>
      <c r="D995" s="565"/>
    </row>
    <row r="996" spans="3:4">
      <c r="C996" s="202"/>
      <c r="D996" s="565"/>
    </row>
    <row r="997" spans="3:4">
      <c r="C997" s="202"/>
      <c r="D997" s="565"/>
    </row>
    <row r="998" spans="3:4">
      <c r="C998" s="202"/>
      <c r="D998" s="565"/>
    </row>
    <row r="999" spans="3:4">
      <c r="C999" s="202"/>
      <c r="D999" s="565"/>
    </row>
    <row r="1000" spans="3:4">
      <c r="C1000" s="202"/>
      <c r="D1000" s="565"/>
    </row>
    <row r="1001" spans="3:4">
      <c r="C1001" s="202"/>
      <c r="D1001" s="565"/>
    </row>
    <row r="1002" spans="3:4">
      <c r="C1002" s="202"/>
      <c r="D1002" s="565"/>
    </row>
    <row r="1003" spans="3:4">
      <c r="C1003" s="202"/>
      <c r="D1003" s="565"/>
    </row>
    <row r="1004" spans="3:4">
      <c r="C1004" s="202"/>
      <c r="D1004" s="565"/>
    </row>
    <row r="1005" spans="3:4">
      <c r="C1005" s="202"/>
      <c r="D1005" s="565"/>
    </row>
    <row r="1006" spans="3:4">
      <c r="C1006" s="202"/>
      <c r="D1006" s="565"/>
    </row>
    <row r="1007" spans="3:4">
      <c r="C1007" s="202"/>
      <c r="D1007" s="565"/>
    </row>
    <row r="1008" spans="3:4">
      <c r="C1008" s="202"/>
      <c r="D1008" s="565"/>
    </row>
    <row r="1009" spans="3:4">
      <c r="C1009" s="202"/>
      <c r="D1009" s="565"/>
    </row>
    <row r="1010" spans="3:4">
      <c r="C1010" s="202"/>
      <c r="D1010" s="565"/>
    </row>
    <row r="1011" spans="3:4">
      <c r="C1011" s="202"/>
      <c r="D1011" s="565"/>
    </row>
    <row r="1012" spans="3:4">
      <c r="C1012" s="202"/>
      <c r="D1012" s="565"/>
    </row>
    <row r="1013" spans="3:4">
      <c r="C1013" s="202"/>
      <c r="D1013" s="565"/>
    </row>
    <row r="1014" spans="3:4">
      <c r="C1014" s="202"/>
      <c r="D1014" s="565"/>
    </row>
    <row r="1015" spans="3:4">
      <c r="C1015" s="202"/>
      <c r="D1015" s="565"/>
    </row>
    <row r="1016" spans="3:4">
      <c r="C1016" s="202"/>
      <c r="D1016" s="565"/>
    </row>
    <row r="1017" spans="3:4">
      <c r="C1017" s="202"/>
      <c r="D1017" s="565"/>
    </row>
    <row r="1018" spans="3:4">
      <c r="C1018" s="202"/>
      <c r="D1018" s="565"/>
    </row>
    <row r="1019" spans="3:4">
      <c r="C1019" s="202"/>
      <c r="D1019" s="565"/>
    </row>
    <row r="1020" spans="3:4">
      <c r="C1020" s="202"/>
      <c r="D1020" s="565"/>
    </row>
    <row r="1021" spans="3:4">
      <c r="C1021" s="202"/>
      <c r="D1021" s="565"/>
    </row>
    <row r="1022" spans="3:4">
      <c r="C1022" s="202"/>
      <c r="D1022" s="565"/>
    </row>
    <row r="1023" spans="3:4">
      <c r="C1023" s="202"/>
      <c r="D1023" s="565"/>
    </row>
    <row r="1024" spans="3:4">
      <c r="C1024" s="202"/>
      <c r="D1024" s="565"/>
    </row>
    <row r="1025" spans="3:4">
      <c r="C1025" s="202"/>
      <c r="D1025" s="565"/>
    </row>
    <row r="1026" spans="3:4">
      <c r="C1026" s="202"/>
      <c r="D1026" s="565"/>
    </row>
    <row r="1027" spans="3:4">
      <c r="C1027" s="202"/>
      <c r="D1027" s="565"/>
    </row>
    <row r="1028" spans="3:4">
      <c r="C1028" s="202"/>
      <c r="D1028" s="565"/>
    </row>
    <row r="1029" spans="3:4">
      <c r="C1029" s="202"/>
      <c r="D1029" s="565"/>
    </row>
    <row r="1030" spans="3:4">
      <c r="C1030" s="202"/>
      <c r="D1030" s="565"/>
    </row>
    <row r="1031" spans="3:4">
      <c r="C1031" s="202"/>
      <c r="D1031" s="565"/>
    </row>
    <row r="1032" spans="3:4">
      <c r="C1032" s="202"/>
      <c r="D1032" s="565"/>
    </row>
    <row r="1033" spans="3:4">
      <c r="C1033" s="202"/>
      <c r="D1033" s="565"/>
    </row>
    <row r="1034" spans="3:4">
      <c r="C1034" s="202"/>
      <c r="D1034" s="565"/>
    </row>
    <row r="1035" spans="3:4">
      <c r="C1035" s="202"/>
      <c r="D1035" s="565"/>
    </row>
    <row r="1036" spans="3:4">
      <c r="C1036" s="202"/>
      <c r="D1036" s="565"/>
    </row>
    <row r="1037" spans="3:4">
      <c r="C1037" s="202"/>
      <c r="D1037" s="565"/>
    </row>
    <row r="1038" spans="3:4">
      <c r="C1038" s="202"/>
      <c r="D1038" s="565"/>
    </row>
    <row r="1039" spans="3:4">
      <c r="C1039" s="202"/>
      <c r="D1039" s="565"/>
    </row>
    <row r="1040" spans="3:4">
      <c r="C1040" s="202"/>
      <c r="D1040" s="565"/>
    </row>
    <row r="1041" spans="3:4">
      <c r="C1041" s="202"/>
      <c r="D1041" s="565"/>
    </row>
    <row r="1042" spans="3:4">
      <c r="C1042" s="202"/>
      <c r="D1042" s="565"/>
    </row>
    <row r="1043" spans="3:4">
      <c r="C1043" s="202"/>
      <c r="D1043" s="565"/>
    </row>
    <row r="1044" spans="3:4">
      <c r="C1044" s="202"/>
      <c r="D1044" s="565"/>
    </row>
    <row r="1045" spans="3:4">
      <c r="C1045" s="202"/>
      <c r="D1045" s="565"/>
    </row>
    <row r="1046" spans="3:4">
      <c r="C1046" s="202"/>
      <c r="D1046" s="565"/>
    </row>
    <row r="1047" spans="3:4">
      <c r="C1047" s="202"/>
      <c r="D1047" s="565"/>
    </row>
    <row r="1048" spans="3:4">
      <c r="C1048" s="202"/>
      <c r="D1048" s="565"/>
    </row>
    <row r="1049" spans="3:4">
      <c r="C1049" s="202"/>
      <c r="D1049" s="565"/>
    </row>
    <row r="1050" spans="3:4">
      <c r="C1050" s="202"/>
      <c r="D1050" s="565"/>
    </row>
    <row r="1051" spans="3:4">
      <c r="C1051" s="202"/>
      <c r="D1051" s="565"/>
    </row>
    <row r="1052" spans="3:4">
      <c r="C1052" s="202"/>
      <c r="D1052" s="565"/>
    </row>
    <row r="1053" spans="3:4">
      <c r="C1053" s="202"/>
      <c r="D1053" s="565"/>
    </row>
    <row r="1054" spans="3:4">
      <c r="C1054" s="202"/>
      <c r="D1054" s="565"/>
    </row>
    <row r="1055" spans="3:4">
      <c r="C1055" s="202"/>
      <c r="D1055" s="565"/>
    </row>
    <row r="1056" spans="3:4">
      <c r="C1056" s="202"/>
      <c r="D1056" s="565"/>
    </row>
    <row r="1057" spans="3:4">
      <c r="C1057" s="202"/>
      <c r="D1057" s="565"/>
    </row>
    <row r="1058" spans="3:4">
      <c r="C1058" s="202"/>
      <c r="D1058" s="565"/>
    </row>
    <row r="1059" spans="3:4">
      <c r="C1059" s="202"/>
      <c r="D1059" s="565"/>
    </row>
    <row r="1060" spans="3:4">
      <c r="C1060" s="202"/>
      <c r="D1060" s="565"/>
    </row>
    <row r="1061" spans="3:4">
      <c r="C1061" s="202"/>
      <c r="D1061" s="565"/>
    </row>
    <row r="1062" spans="3:4">
      <c r="C1062" s="202"/>
      <c r="D1062" s="565"/>
    </row>
    <row r="1063" spans="3:4">
      <c r="C1063" s="202"/>
      <c r="D1063" s="565"/>
    </row>
    <row r="1064" spans="3:4">
      <c r="C1064" s="202"/>
      <c r="D1064" s="565"/>
    </row>
    <row r="1065" spans="3:4">
      <c r="C1065" s="202"/>
      <c r="D1065" s="565"/>
    </row>
    <row r="1066" spans="3:4">
      <c r="C1066" s="202"/>
      <c r="D1066" s="565"/>
    </row>
    <row r="1067" spans="3:4">
      <c r="C1067" s="202"/>
      <c r="D1067" s="565"/>
    </row>
    <row r="1068" spans="3:4">
      <c r="C1068" s="202"/>
      <c r="D1068" s="565"/>
    </row>
    <row r="1069" spans="3:4">
      <c r="C1069" s="202"/>
      <c r="D1069" s="565"/>
    </row>
    <row r="1070" spans="3:4">
      <c r="C1070" s="202"/>
      <c r="D1070" s="565"/>
    </row>
    <row r="1071" spans="3:4">
      <c r="C1071" s="202"/>
      <c r="D1071" s="565"/>
    </row>
    <row r="1072" spans="3:4">
      <c r="C1072" s="202"/>
      <c r="D1072" s="565"/>
    </row>
    <row r="1073" spans="3:4">
      <c r="C1073" s="202"/>
      <c r="D1073" s="565"/>
    </row>
    <row r="1074" spans="3:4">
      <c r="C1074" s="202"/>
      <c r="D1074" s="565"/>
    </row>
    <row r="1075" spans="3:4">
      <c r="C1075" s="202"/>
      <c r="D1075" s="565"/>
    </row>
    <row r="1076" spans="3:4">
      <c r="C1076" s="202"/>
      <c r="D1076" s="565"/>
    </row>
    <row r="1077" spans="3:4">
      <c r="C1077" s="202"/>
      <c r="D1077" s="565"/>
    </row>
    <row r="1078" spans="3:4">
      <c r="C1078" s="202"/>
      <c r="D1078" s="565"/>
    </row>
    <row r="1079" spans="3:4">
      <c r="C1079" s="202"/>
      <c r="D1079" s="565"/>
    </row>
    <row r="1080" spans="3:4">
      <c r="C1080" s="202"/>
      <c r="D1080" s="565"/>
    </row>
    <row r="1081" spans="3:4">
      <c r="C1081" s="202"/>
      <c r="D1081" s="565"/>
    </row>
    <row r="1082" spans="3:4">
      <c r="C1082" s="202"/>
      <c r="D1082" s="565"/>
    </row>
    <row r="1083" spans="3:4">
      <c r="C1083" s="202"/>
      <c r="D1083" s="565"/>
    </row>
    <row r="1084" spans="3:4">
      <c r="C1084" s="202"/>
      <c r="D1084" s="565"/>
    </row>
    <row r="1085" spans="3:4">
      <c r="C1085" s="202"/>
      <c r="D1085" s="565"/>
    </row>
    <row r="1086" spans="3:4">
      <c r="C1086" s="202"/>
      <c r="D1086" s="565"/>
    </row>
    <row r="1087" spans="3:4">
      <c r="C1087" s="202"/>
      <c r="D1087" s="565"/>
    </row>
    <row r="1088" spans="3:4">
      <c r="C1088" s="202"/>
      <c r="D1088" s="565"/>
    </row>
    <row r="1089" spans="3:4">
      <c r="C1089" s="202"/>
      <c r="D1089" s="565"/>
    </row>
    <row r="1090" spans="3:4">
      <c r="C1090" s="202"/>
      <c r="D1090" s="565"/>
    </row>
    <row r="1091" spans="3:4">
      <c r="C1091" s="202"/>
      <c r="D1091" s="565"/>
    </row>
    <row r="1092" spans="3:4">
      <c r="C1092" s="202"/>
      <c r="D1092" s="565"/>
    </row>
    <row r="1093" spans="3:4">
      <c r="C1093" s="202"/>
      <c r="D1093" s="565"/>
    </row>
    <row r="1094" spans="3:4">
      <c r="C1094" s="202"/>
      <c r="D1094" s="565"/>
    </row>
    <row r="1095" spans="3:4">
      <c r="C1095" s="202"/>
      <c r="D1095" s="565"/>
    </row>
    <row r="1096" spans="3:4">
      <c r="C1096" s="202"/>
      <c r="D1096" s="565"/>
    </row>
    <row r="1097" spans="3:4">
      <c r="C1097" s="202"/>
      <c r="D1097" s="565"/>
    </row>
    <row r="1098" spans="3:4">
      <c r="C1098" s="202"/>
      <c r="D1098" s="565"/>
    </row>
    <row r="1099" spans="3:4">
      <c r="C1099" s="202"/>
      <c r="D1099" s="565"/>
    </row>
    <row r="1100" spans="3:4">
      <c r="C1100" s="202"/>
      <c r="D1100" s="565"/>
    </row>
    <row r="1101" spans="3:4">
      <c r="C1101" s="202"/>
      <c r="D1101" s="565"/>
    </row>
    <row r="1102" spans="3:4">
      <c r="C1102" s="202"/>
      <c r="D1102" s="565"/>
    </row>
    <row r="1103" spans="3:4">
      <c r="C1103" s="202"/>
      <c r="D1103" s="565"/>
    </row>
    <row r="1104" spans="3:4">
      <c r="C1104" s="202"/>
      <c r="D1104" s="565"/>
    </row>
    <row r="1105" spans="3:4">
      <c r="C1105" s="202"/>
      <c r="D1105" s="565"/>
    </row>
    <row r="1106" spans="3:4">
      <c r="C1106" s="202"/>
      <c r="D1106" s="565"/>
    </row>
    <row r="1107" spans="3:4">
      <c r="C1107" s="202"/>
      <c r="D1107" s="565"/>
    </row>
    <row r="1108" spans="3:4">
      <c r="C1108" s="202"/>
      <c r="D1108" s="565"/>
    </row>
    <row r="1109" spans="3:4">
      <c r="C1109" s="202"/>
      <c r="D1109" s="565"/>
    </row>
    <row r="1110" spans="3:4">
      <c r="C1110" s="202"/>
      <c r="D1110" s="565"/>
    </row>
    <row r="1111" spans="3:4">
      <c r="C1111" s="202"/>
      <c r="D1111" s="565"/>
    </row>
    <row r="1112" spans="3:4">
      <c r="C1112" s="202"/>
      <c r="D1112" s="565"/>
    </row>
    <row r="1113" spans="3:4">
      <c r="C1113" s="202"/>
      <c r="D1113" s="565"/>
    </row>
    <row r="1114" spans="3:4">
      <c r="C1114" s="202"/>
      <c r="D1114" s="565"/>
    </row>
    <row r="1115" spans="3:4">
      <c r="C1115" s="202"/>
      <c r="D1115" s="565"/>
    </row>
    <row r="1116" spans="3:4">
      <c r="C1116" s="202"/>
      <c r="D1116" s="565"/>
    </row>
    <row r="1117" spans="3:4">
      <c r="C1117" s="202"/>
      <c r="D1117" s="565"/>
    </row>
    <row r="1118" spans="3:4">
      <c r="C1118" s="202"/>
      <c r="D1118" s="565"/>
    </row>
    <row r="1119" spans="3:4">
      <c r="C1119" s="202"/>
      <c r="D1119" s="565"/>
    </row>
    <row r="1120" spans="3:4">
      <c r="C1120" s="202"/>
      <c r="D1120" s="565"/>
    </row>
    <row r="1121" spans="3:4">
      <c r="C1121" s="202"/>
      <c r="D1121" s="565"/>
    </row>
    <row r="1122" spans="3:4">
      <c r="C1122" s="202"/>
      <c r="D1122" s="565"/>
    </row>
    <row r="1123" spans="3:4">
      <c r="C1123" s="202"/>
      <c r="D1123" s="565"/>
    </row>
    <row r="1124" spans="3:4">
      <c r="C1124" s="202"/>
      <c r="D1124" s="565"/>
    </row>
    <row r="1125" spans="3:4">
      <c r="C1125" s="202"/>
      <c r="D1125" s="565"/>
    </row>
    <row r="1126" spans="3:4">
      <c r="C1126" s="202"/>
      <c r="D1126" s="565"/>
    </row>
    <row r="1127" spans="3:4">
      <c r="C1127" s="202"/>
      <c r="D1127" s="565"/>
    </row>
    <row r="1128" spans="3:4">
      <c r="C1128" s="202"/>
      <c r="D1128" s="565"/>
    </row>
    <row r="1129" spans="3:4">
      <c r="C1129" s="202"/>
      <c r="D1129" s="565"/>
    </row>
    <row r="1130" spans="3:4">
      <c r="C1130" s="202"/>
      <c r="D1130" s="565"/>
    </row>
    <row r="1131" spans="3:4">
      <c r="C1131" s="202"/>
      <c r="D1131" s="565"/>
    </row>
    <row r="1132" spans="3:4">
      <c r="C1132" s="202"/>
      <c r="D1132" s="565"/>
    </row>
    <row r="1133" spans="3:4">
      <c r="C1133" s="202"/>
      <c r="D1133" s="565"/>
    </row>
    <row r="1134" spans="3:4">
      <c r="C1134" s="202"/>
      <c r="D1134" s="565"/>
    </row>
    <row r="1135" spans="3:4">
      <c r="C1135" s="202"/>
      <c r="D1135" s="565"/>
    </row>
    <row r="1136" spans="3:4">
      <c r="C1136" s="202"/>
      <c r="D1136" s="565"/>
    </row>
    <row r="1137" spans="3:4">
      <c r="C1137" s="202"/>
      <c r="D1137" s="565"/>
    </row>
    <row r="1138" spans="3:4">
      <c r="C1138" s="202"/>
      <c r="D1138" s="565"/>
    </row>
    <row r="1139" spans="3:4">
      <c r="C1139" s="202"/>
      <c r="D1139" s="565"/>
    </row>
    <row r="1140" spans="3:4">
      <c r="C1140" s="202"/>
      <c r="D1140" s="565"/>
    </row>
    <row r="1141" spans="3:4">
      <c r="C1141" s="202"/>
      <c r="D1141" s="565"/>
    </row>
    <row r="1142" spans="3:4">
      <c r="C1142" s="202"/>
      <c r="D1142" s="565"/>
    </row>
    <row r="1143" spans="3:4">
      <c r="C1143" s="202"/>
      <c r="D1143" s="565"/>
    </row>
    <row r="1144" spans="3:4">
      <c r="C1144" s="202"/>
      <c r="D1144" s="565"/>
    </row>
    <row r="1145" spans="3:4">
      <c r="C1145" s="202"/>
      <c r="D1145" s="565"/>
    </row>
    <row r="1146" spans="3:4">
      <c r="C1146" s="202"/>
      <c r="D1146" s="565"/>
    </row>
    <row r="1147" spans="3:4">
      <c r="C1147" s="202"/>
      <c r="D1147" s="565"/>
    </row>
    <row r="1148" spans="3:4">
      <c r="C1148" s="202"/>
      <c r="D1148" s="565"/>
    </row>
    <row r="1149" spans="3:4">
      <c r="C1149" s="202"/>
      <c r="D1149" s="565"/>
    </row>
    <row r="1150" spans="3:4">
      <c r="C1150" s="202"/>
      <c r="D1150" s="565"/>
    </row>
    <row r="1151" spans="3:4">
      <c r="C1151" s="202"/>
      <c r="D1151" s="565"/>
    </row>
    <row r="1152" spans="3:4">
      <c r="C1152" s="202"/>
      <c r="D1152" s="565"/>
    </row>
    <row r="1153" spans="3:4">
      <c r="C1153" s="202"/>
      <c r="D1153" s="565"/>
    </row>
    <row r="1154" spans="3:4">
      <c r="C1154" s="202"/>
      <c r="D1154" s="565"/>
    </row>
    <row r="1155" spans="3:4">
      <c r="C1155" s="202"/>
      <c r="D1155" s="565"/>
    </row>
    <row r="1156" spans="3:4">
      <c r="C1156" s="202"/>
      <c r="D1156" s="565"/>
    </row>
    <row r="1157" spans="3:4">
      <c r="C1157" s="202"/>
      <c r="D1157" s="565"/>
    </row>
    <row r="1158" spans="3:4">
      <c r="C1158" s="202"/>
      <c r="D1158" s="565"/>
    </row>
    <row r="1159" spans="3:4">
      <c r="C1159" s="202"/>
      <c r="D1159" s="565"/>
    </row>
    <row r="1160" spans="3:4">
      <c r="C1160" s="202"/>
      <c r="D1160" s="565"/>
    </row>
    <row r="1161" spans="3:4">
      <c r="C1161" s="202"/>
      <c r="D1161" s="565"/>
    </row>
    <row r="1162" spans="3:4">
      <c r="C1162" s="202"/>
      <c r="D1162" s="565"/>
    </row>
    <row r="1163" spans="3:4">
      <c r="C1163" s="202"/>
      <c r="D1163" s="565"/>
    </row>
    <row r="1164" spans="3:4">
      <c r="C1164" s="202"/>
      <c r="D1164" s="565"/>
    </row>
    <row r="1165" spans="3:4">
      <c r="C1165" s="202"/>
      <c r="D1165" s="565"/>
    </row>
    <row r="1166" spans="3:4">
      <c r="C1166" s="202"/>
      <c r="D1166" s="565"/>
    </row>
    <row r="1167" spans="3:4">
      <c r="C1167" s="202"/>
      <c r="D1167" s="565"/>
    </row>
    <row r="1168" spans="3:4">
      <c r="C1168" s="202"/>
      <c r="D1168" s="565"/>
    </row>
    <row r="1169" spans="3:4">
      <c r="C1169" s="202"/>
      <c r="D1169" s="565"/>
    </row>
    <row r="1170" spans="3:4">
      <c r="C1170" s="202"/>
      <c r="D1170" s="565"/>
    </row>
    <row r="1171" spans="3:4">
      <c r="C1171" s="202"/>
      <c r="D1171" s="565"/>
    </row>
    <row r="1172" spans="3:4">
      <c r="C1172" s="202"/>
      <c r="D1172" s="565"/>
    </row>
    <row r="1173" spans="3:4">
      <c r="C1173" s="202"/>
      <c r="D1173" s="565"/>
    </row>
    <row r="1174" spans="3:4">
      <c r="C1174" s="202"/>
      <c r="D1174" s="565"/>
    </row>
    <row r="1175" spans="3:4">
      <c r="C1175" s="202"/>
      <c r="D1175" s="565"/>
    </row>
    <row r="1176" spans="3:4">
      <c r="C1176" s="202"/>
      <c r="D1176" s="565"/>
    </row>
    <row r="1177" spans="3:4">
      <c r="C1177" s="202"/>
      <c r="D1177" s="565"/>
    </row>
    <row r="1178" spans="3:4">
      <c r="C1178" s="202"/>
      <c r="D1178" s="565"/>
    </row>
    <row r="1179" spans="3:4">
      <c r="C1179" s="202"/>
      <c r="D1179" s="565"/>
    </row>
    <row r="1180" spans="3:4">
      <c r="C1180" s="202"/>
      <c r="D1180" s="565"/>
    </row>
    <row r="1181" spans="3:4">
      <c r="C1181" s="202"/>
      <c r="D1181" s="565"/>
    </row>
    <row r="1182" spans="3:4">
      <c r="C1182" s="202"/>
      <c r="D1182" s="565"/>
    </row>
    <row r="1183" spans="3:4">
      <c r="C1183" s="202"/>
      <c r="D1183" s="565"/>
    </row>
    <row r="1184" spans="3:4">
      <c r="C1184" s="202"/>
      <c r="D1184" s="565"/>
    </row>
    <row r="1185" spans="3:4">
      <c r="C1185" s="202"/>
      <c r="D1185" s="565"/>
    </row>
    <row r="1186" spans="3:4">
      <c r="C1186" s="202"/>
      <c r="D1186" s="565"/>
    </row>
    <row r="1187" spans="3:4">
      <c r="C1187" s="202"/>
      <c r="D1187" s="565"/>
    </row>
    <row r="1188" spans="3:4">
      <c r="C1188" s="202"/>
      <c r="D1188" s="565"/>
    </row>
    <row r="1189" spans="3:4">
      <c r="C1189" s="202"/>
      <c r="D1189" s="565"/>
    </row>
    <row r="1190" spans="3:4">
      <c r="C1190" s="202"/>
      <c r="D1190" s="565"/>
    </row>
    <row r="1191" spans="3:4">
      <c r="C1191" s="202"/>
      <c r="D1191" s="565"/>
    </row>
    <row r="1192" spans="3:4">
      <c r="C1192" s="202"/>
      <c r="D1192" s="565"/>
    </row>
    <row r="1193" spans="3:4">
      <c r="C1193" s="202"/>
      <c r="D1193" s="565"/>
    </row>
    <row r="1194" spans="3:4">
      <c r="C1194" s="202"/>
      <c r="D1194" s="565"/>
    </row>
    <row r="1195" spans="3:4">
      <c r="C1195" s="202"/>
      <c r="D1195" s="565"/>
    </row>
    <row r="1196" spans="3:4">
      <c r="C1196" s="202"/>
      <c r="D1196" s="565"/>
    </row>
    <row r="1197" spans="3:4">
      <c r="C1197" s="202"/>
      <c r="D1197" s="565"/>
    </row>
    <row r="1198" spans="3:4">
      <c r="C1198" s="202"/>
      <c r="D1198" s="565"/>
    </row>
    <row r="1199" spans="3:4">
      <c r="C1199" s="202"/>
      <c r="D1199" s="565"/>
    </row>
    <row r="1200" spans="3:4">
      <c r="C1200" s="202"/>
      <c r="D1200" s="565"/>
    </row>
    <row r="1201" spans="3:4">
      <c r="C1201" s="202"/>
      <c r="D1201" s="565"/>
    </row>
    <row r="1202" spans="3:4">
      <c r="C1202" s="202"/>
      <c r="D1202" s="565"/>
    </row>
    <row r="1203" spans="3:4">
      <c r="C1203" s="202"/>
      <c r="D1203" s="565"/>
    </row>
    <row r="1204" spans="3:4">
      <c r="C1204" s="202"/>
      <c r="D1204" s="565"/>
    </row>
    <row r="1205" spans="3:4">
      <c r="C1205" s="202"/>
      <c r="D1205" s="565"/>
    </row>
    <row r="1206" spans="3:4">
      <c r="C1206" s="202"/>
      <c r="D1206" s="565"/>
    </row>
    <row r="1207" spans="3:4">
      <c r="C1207" s="202"/>
      <c r="D1207" s="565"/>
    </row>
    <row r="1208" spans="3:4">
      <c r="C1208" s="202"/>
      <c r="D1208" s="565"/>
    </row>
    <row r="1209" spans="3:4">
      <c r="C1209" s="202"/>
      <c r="D1209" s="565"/>
    </row>
    <row r="1210" spans="3:4">
      <c r="C1210" s="202"/>
      <c r="D1210" s="565"/>
    </row>
    <row r="1211" spans="3:4">
      <c r="C1211" s="202"/>
      <c r="D1211" s="565"/>
    </row>
    <row r="1212" spans="3:4">
      <c r="C1212" s="202"/>
      <c r="D1212" s="565"/>
    </row>
    <row r="1213" spans="3:4">
      <c r="C1213" s="202"/>
      <c r="D1213" s="565"/>
    </row>
    <row r="1214" spans="3:4">
      <c r="C1214" s="202"/>
      <c r="D1214" s="565"/>
    </row>
    <row r="1215" spans="3:4">
      <c r="C1215" s="202"/>
      <c r="D1215" s="565"/>
    </row>
    <row r="1216" spans="3:4">
      <c r="C1216" s="202"/>
      <c r="D1216" s="565"/>
    </row>
    <row r="1217" spans="3:4">
      <c r="C1217" s="202"/>
      <c r="D1217" s="565"/>
    </row>
    <row r="1218" spans="3:4">
      <c r="C1218" s="202"/>
      <c r="D1218" s="565"/>
    </row>
    <row r="1219" spans="3:4">
      <c r="C1219" s="202"/>
      <c r="D1219" s="565"/>
    </row>
    <row r="1220" spans="3:4">
      <c r="C1220" s="202"/>
      <c r="D1220" s="565"/>
    </row>
    <row r="1221" spans="3:4">
      <c r="C1221" s="202"/>
      <c r="D1221" s="565"/>
    </row>
    <row r="1222" spans="3:4">
      <c r="C1222" s="202"/>
      <c r="D1222" s="565"/>
    </row>
    <row r="1223" spans="3:4">
      <c r="C1223" s="202"/>
      <c r="D1223" s="565"/>
    </row>
    <row r="1224" spans="3:4">
      <c r="C1224" s="202"/>
      <c r="D1224" s="565"/>
    </row>
    <row r="1225" spans="3:4">
      <c r="C1225" s="202"/>
      <c r="D1225" s="565"/>
    </row>
    <row r="1226" spans="3:4">
      <c r="C1226" s="202"/>
      <c r="D1226" s="565"/>
    </row>
    <row r="1227" spans="3:4">
      <c r="C1227" s="202"/>
      <c r="D1227" s="565"/>
    </row>
    <row r="1228" spans="3:4">
      <c r="C1228" s="202"/>
      <c r="D1228" s="565"/>
    </row>
    <row r="1229" spans="3:4">
      <c r="C1229" s="202"/>
      <c r="D1229" s="565"/>
    </row>
    <row r="1230" spans="3:4">
      <c r="C1230" s="202"/>
      <c r="D1230" s="565"/>
    </row>
    <row r="1231" spans="3:4">
      <c r="C1231" s="202"/>
      <c r="D1231" s="565"/>
    </row>
    <row r="1232" spans="3:4">
      <c r="C1232" s="202"/>
      <c r="D1232" s="565"/>
    </row>
    <row r="1233" spans="3:4">
      <c r="C1233" s="202"/>
      <c r="D1233" s="565"/>
    </row>
    <row r="1234" spans="3:4">
      <c r="C1234" s="202"/>
      <c r="D1234" s="565"/>
    </row>
    <row r="1235" spans="3:4">
      <c r="C1235" s="202"/>
      <c r="D1235" s="565"/>
    </row>
    <row r="1236" spans="3:4">
      <c r="C1236" s="202"/>
      <c r="D1236" s="565"/>
    </row>
    <row r="1237" spans="3:4">
      <c r="C1237" s="202"/>
      <c r="D1237" s="565"/>
    </row>
    <row r="1238" spans="3:4">
      <c r="C1238" s="202"/>
      <c r="D1238" s="565"/>
    </row>
    <row r="1239" spans="3:4">
      <c r="C1239" s="202"/>
      <c r="D1239" s="565"/>
    </row>
    <row r="1240" spans="3:4">
      <c r="C1240" s="202"/>
      <c r="D1240" s="565"/>
    </row>
    <row r="1241" spans="3:4">
      <c r="C1241" s="202"/>
      <c r="D1241" s="565"/>
    </row>
    <row r="1242" spans="3:4">
      <c r="C1242" s="202"/>
      <c r="D1242" s="565"/>
    </row>
    <row r="1243" spans="3:4">
      <c r="C1243" s="202"/>
      <c r="D1243" s="565"/>
    </row>
    <row r="1244" spans="3:4">
      <c r="C1244" s="202"/>
      <c r="D1244" s="565"/>
    </row>
    <row r="1245" spans="3:4">
      <c r="C1245" s="202"/>
      <c r="D1245" s="565"/>
    </row>
    <row r="1246" spans="3:4">
      <c r="C1246" s="202"/>
      <c r="D1246" s="565"/>
    </row>
    <row r="1247" spans="3:4">
      <c r="C1247" s="202"/>
      <c r="D1247" s="565"/>
    </row>
    <row r="1248" spans="3:4">
      <c r="C1248" s="202"/>
      <c r="D1248" s="565"/>
    </row>
    <row r="1249" spans="3:4">
      <c r="C1249" s="202"/>
      <c r="D1249" s="565"/>
    </row>
    <row r="1250" spans="3:4">
      <c r="C1250" s="202"/>
      <c r="D1250" s="565"/>
    </row>
    <row r="1251" spans="3:4">
      <c r="C1251" s="202"/>
      <c r="D1251" s="565"/>
    </row>
    <row r="1252" spans="3:4">
      <c r="C1252" s="202"/>
      <c r="D1252" s="565"/>
    </row>
    <row r="1253" spans="3:4">
      <c r="C1253" s="202"/>
      <c r="D1253" s="565"/>
    </row>
    <row r="1254" spans="3:4">
      <c r="C1254" s="202"/>
      <c r="D1254" s="565"/>
    </row>
    <row r="1255" spans="3:4">
      <c r="C1255" s="202"/>
      <c r="D1255" s="565"/>
    </row>
    <row r="1256" spans="3:4">
      <c r="C1256" s="202"/>
      <c r="D1256" s="565"/>
    </row>
    <row r="1257" spans="3:4">
      <c r="C1257" s="202"/>
      <c r="D1257" s="565"/>
    </row>
    <row r="1258" spans="3:4">
      <c r="C1258" s="202"/>
      <c r="D1258" s="565"/>
    </row>
    <row r="1259" spans="3:4">
      <c r="C1259" s="202"/>
      <c r="D1259" s="565"/>
    </row>
    <row r="1260" spans="3:4">
      <c r="C1260" s="202"/>
      <c r="D1260" s="565"/>
    </row>
    <row r="1261" spans="3:4">
      <c r="C1261" s="202"/>
      <c r="D1261" s="565"/>
    </row>
    <row r="1262" spans="3:4">
      <c r="C1262" s="202"/>
      <c r="D1262" s="565"/>
    </row>
    <row r="1263" spans="3:4">
      <c r="C1263" s="202"/>
      <c r="D1263" s="565"/>
    </row>
    <row r="1264" spans="3:4">
      <c r="C1264" s="202"/>
      <c r="D1264" s="565"/>
    </row>
    <row r="1265" spans="3:4">
      <c r="C1265" s="202"/>
      <c r="D1265" s="565"/>
    </row>
    <row r="1266" spans="3:4">
      <c r="C1266" s="202"/>
      <c r="D1266" s="565"/>
    </row>
    <row r="1267" spans="3:4">
      <c r="C1267" s="202"/>
      <c r="D1267" s="565"/>
    </row>
    <row r="1268" spans="3:4">
      <c r="C1268" s="202"/>
      <c r="D1268" s="565"/>
    </row>
    <row r="1269" spans="3:4">
      <c r="C1269" s="202"/>
      <c r="D1269" s="565"/>
    </row>
    <row r="1270" spans="3:4">
      <c r="C1270" s="202"/>
      <c r="D1270" s="565"/>
    </row>
    <row r="1271" spans="3:4">
      <c r="C1271" s="202"/>
      <c r="D1271" s="565"/>
    </row>
    <row r="1272" spans="3:4">
      <c r="C1272" s="202"/>
      <c r="D1272" s="565"/>
    </row>
    <row r="1273" spans="3:4">
      <c r="C1273" s="202"/>
      <c r="D1273" s="565"/>
    </row>
    <row r="1274" spans="3:4">
      <c r="C1274" s="202"/>
      <c r="D1274" s="565"/>
    </row>
    <row r="1275" spans="3:4">
      <c r="C1275" s="202"/>
      <c r="D1275" s="565"/>
    </row>
    <row r="1276" spans="3:4">
      <c r="C1276" s="202"/>
      <c r="D1276" s="565"/>
    </row>
    <row r="1277" spans="3:4">
      <c r="C1277" s="202"/>
      <c r="D1277" s="565"/>
    </row>
    <row r="1278" spans="3:4">
      <c r="C1278" s="202"/>
      <c r="D1278" s="565"/>
    </row>
    <row r="1279" spans="3:4">
      <c r="C1279" s="202"/>
      <c r="D1279" s="565"/>
    </row>
    <row r="1280" spans="3:4">
      <c r="C1280" s="202"/>
      <c r="D1280" s="565"/>
    </row>
    <row r="1281" spans="3:4">
      <c r="C1281" s="202"/>
      <c r="D1281" s="565"/>
    </row>
    <row r="1282" spans="3:4">
      <c r="C1282" s="202"/>
      <c r="D1282" s="565"/>
    </row>
    <row r="1283" spans="3:4">
      <c r="C1283" s="202"/>
      <c r="D1283" s="565"/>
    </row>
    <row r="1284" spans="3:4">
      <c r="C1284" s="202"/>
      <c r="D1284" s="565"/>
    </row>
    <row r="1285" spans="3:4">
      <c r="C1285" s="202"/>
      <c r="D1285" s="565"/>
    </row>
    <row r="1286" spans="3:4">
      <c r="C1286" s="202"/>
      <c r="D1286" s="565"/>
    </row>
    <row r="1287" spans="3:4">
      <c r="C1287" s="202"/>
      <c r="D1287" s="565"/>
    </row>
    <row r="1288" spans="3:4">
      <c r="C1288" s="202"/>
      <c r="D1288" s="565"/>
    </row>
    <row r="1289" spans="3:4">
      <c r="C1289" s="202"/>
      <c r="D1289" s="565"/>
    </row>
    <row r="1290" spans="3:4">
      <c r="C1290" s="202"/>
      <c r="D1290" s="565"/>
    </row>
    <row r="1291" spans="3:4">
      <c r="C1291" s="202"/>
      <c r="D1291" s="565"/>
    </row>
    <row r="1292" spans="3:4">
      <c r="C1292" s="202"/>
      <c r="D1292" s="565"/>
    </row>
    <row r="1293" spans="3:4">
      <c r="C1293" s="202"/>
      <c r="D1293" s="565"/>
    </row>
    <row r="1294" spans="3:4">
      <c r="C1294" s="202"/>
      <c r="D1294" s="565"/>
    </row>
    <row r="1295" spans="3:4">
      <c r="C1295" s="202"/>
      <c r="D1295" s="565"/>
    </row>
    <row r="1296" spans="3:4">
      <c r="C1296" s="202"/>
      <c r="D1296" s="565"/>
    </row>
    <row r="1297" spans="3:4">
      <c r="C1297" s="202"/>
      <c r="D1297" s="565"/>
    </row>
    <row r="1298" spans="3:4">
      <c r="C1298" s="202"/>
      <c r="D1298" s="565"/>
    </row>
    <row r="1299" spans="3:4">
      <c r="C1299" s="202"/>
      <c r="D1299" s="565"/>
    </row>
    <row r="1300" spans="3:4">
      <c r="C1300" s="202"/>
      <c r="D1300" s="565"/>
    </row>
    <row r="1301" spans="3:4">
      <c r="C1301" s="202"/>
      <c r="D1301" s="565"/>
    </row>
    <row r="1302" spans="3:4">
      <c r="C1302" s="202"/>
      <c r="D1302" s="565"/>
    </row>
    <row r="1303" spans="3:4">
      <c r="C1303" s="202"/>
      <c r="D1303" s="565"/>
    </row>
    <row r="1304" spans="3:4">
      <c r="C1304" s="202"/>
      <c r="D1304" s="565"/>
    </row>
    <row r="1305" spans="3:4">
      <c r="C1305" s="202"/>
      <c r="D1305" s="565"/>
    </row>
    <row r="1306" spans="3:4">
      <c r="C1306" s="202"/>
      <c r="D1306" s="565"/>
    </row>
    <row r="1307" spans="3:4">
      <c r="C1307" s="202"/>
      <c r="D1307" s="565"/>
    </row>
  </sheetData>
  <autoFilter ref="B7:W65" xr:uid="{00000000-0001-0000-0500-000000000000}">
    <filterColumn colId="1" showButton="0"/>
    <filterColumn colId="7" showButton="0"/>
    <filterColumn colId="16" showButton="0"/>
    <filterColumn colId="17" showButton="0"/>
    <filterColumn colId="18" showButton="0"/>
    <filterColumn colId="19" showButton="0"/>
  </autoFilter>
  <mergeCells count="24">
    <mergeCell ref="B68:W68"/>
    <mergeCell ref="B6:V6"/>
    <mergeCell ref="Q7:Q9"/>
    <mergeCell ref="F7:F9"/>
    <mergeCell ref="H7:H9"/>
    <mergeCell ref="G7:G9"/>
    <mergeCell ref="M7:M9"/>
    <mergeCell ref="P7:P9"/>
    <mergeCell ref="R7:V7"/>
    <mergeCell ref="I7:J7"/>
    <mergeCell ref="I8:I9"/>
    <mergeCell ref="J8:J9"/>
    <mergeCell ref="C7:D7"/>
    <mergeCell ref="L7:L9"/>
    <mergeCell ref="O7:O9"/>
    <mergeCell ref="N7:N9"/>
    <mergeCell ref="B7:B9"/>
    <mergeCell ref="E7:E9"/>
    <mergeCell ref="B1:R1"/>
    <mergeCell ref="B2:R2"/>
    <mergeCell ref="B3:R3"/>
    <mergeCell ref="B4:R4"/>
    <mergeCell ref="B5:E5"/>
    <mergeCell ref="K7:K9"/>
  </mergeCells>
  <pageMargins left="0.7" right="0.7" top="0.75" bottom="0.75" header="0.3" footer="0.3"/>
  <pageSetup orientation="portrait" horizontalDpi="4294967292" verticalDpi="4294967292"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pageSetUpPr fitToPage="1"/>
  </sheetPr>
  <dimension ref="A1:Z54"/>
  <sheetViews>
    <sheetView showGridLines="0" topLeftCell="A4" zoomScale="80" zoomScaleNormal="80" workbookViewId="0">
      <selection activeCell="C16" sqref="C16"/>
    </sheetView>
  </sheetViews>
  <sheetFormatPr defaultColWidth="10.625" defaultRowHeight="15" customHeight="1"/>
  <cols>
    <col min="1" max="1" width="2.875" style="19" customWidth="1"/>
    <col min="2" max="2" width="33.125" style="38" customWidth="1"/>
    <col min="3" max="3" width="26" style="38" customWidth="1"/>
    <col min="4" max="4" width="21.625" style="19" bestFit="1" customWidth="1"/>
    <col min="5" max="5" width="5.125" style="19" customWidth="1"/>
    <col min="6" max="6" width="10.125" style="19" customWidth="1"/>
    <col min="7" max="7" width="12.25" style="19" customWidth="1"/>
    <col min="8" max="8" width="12.75" style="19" customWidth="1"/>
    <col min="9" max="12" width="6.375" style="19" customWidth="1"/>
    <col min="13" max="15" width="11.75" style="19" customWidth="1"/>
    <col min="16" max="18" width="17.375" style="19" customWidth="1"/>
    <col min="19" max="19" width="10.625" style="19" customWidth="1"/>
    <col min="20" max="20" width="13.25" style="19" customWidth="1"/>
    <col min="21" max="258" width="10.625" style="19"/>
    <col min="259" max="259" width="17" style="19" bestFit="1" customWidth="1"/>
    <col min="260" max="260" width="21.625" style="19" bestFit="1" customWidth="1"/>
    <col min="261" max="261" width="5.125" style="19" customWidth="1"/>
    <col min="262" max="263" width="9.125" style="19" customWidth="1"/>
    <col min="264" max="264" width="10.25" style="19" customWidth="1"/>
    <col min="265" max="265" width="3.75" style="19" bestFit="1" customWidth="1"/>
    <col min="266" max="266" width="5.125" style="19" bestFit="1" customWidth="1"/>
    <col min="267" max="267" width="4.625" style="19" bestFit="1" customWidth="1"/>
    <col min="268" max="268" width="6" style="19" bestFit="1" customWidth="1"/>
    <col min="269" max="269" width="9.625" style="19" customWidth="1"/>
    <col min="270" max="270" width="9.625" style="19" bestFit="1" customWidth="1"/>
    <col min="271" max="271" width="10.25" style="19" customWidth="1"/>
    <col min="272" max="272" width="8" style="19" bestFit="1" customWidth="1"/>
    <col min="273" max="273" width="8.375" style="19" bestFit="1" customWidth="1"/>
    <col min="274" max="274" width="10.75" style="19" customWidth="1"/>
    <col min="275" max="275" width="10.625" style="19" customWidth="1"/>
    <col min="276" max="276" width="13.25" style="19" customWidth="1"/>
    <col min="277" max="514" width="10.625" style="19"/>
    <col min="515" max="515" width="17" style="19" bestFit="1" customWidth="1"/>
    <col min="516" max="516" width="21.625" style="19" bestFit="1" customWidth="1"/>
    <col min="517" max="517" width="5.125" style="19" customWidth="1"/>
    <col min="518" max="519" width="9.125" style="19" customWidth="1"/>
    <col min="520" max="520" width="10.25" style="19" customWidth="1"/>
    <col min="521" max="521" width="3.75" style="19" bestFit="1" customWidth="1"/>
    <col min="522" max="522" width="5.125" style="19" bestFit="1" customWidth="1"/>
    <col min="523" max="523" width="4.625" style="19" bestFit="1" customWidth="1"/>
    <col min="524" max="524" width="6" style="19" bestFit="1" customWidth="1"/>
    <col min="525" max="525" width="9.625" style="19" customWidth="1"/>
    <col min="526" max="526" width="9.625" style="19" bestFit="1" customWidth="1"/>
    <col min="527" max="527" width="10.25" style="19" customWidth="1"/>
    <col min="528" max="528" width="8" style="19" bestFit="1" customWidth="1"/>
    <col min="529" max="529" width="8.375" style="19" bestFit="1" customWidth="1"/>
    <col min="530" max="530" width="10.75" style="19" customWidth="1"/>
    <col min="531" max="531" width="10.625" style="19" customWidth="1"/>
    <col min="532" max="532" width="13.25" style="19" customWidth="1"/>
    <col min="533" max="770" width="10.625" style="19"/>
    <col min="771" max="771" width="17" style="19" bestFit="1" customWidth="1"/>
    <col min="772" max="772" width="21.625" style="19" bestFit="1" customWidth="1"/>
    <col min="773" max="773" width="5.125" style="19" customWidth="1"/>
    <col min="774" max="775" width="9.125" style="19" customWidth="1"/>
    <col min="776" max="776" width="10.25" style="19" customWidth="1"/>
    <col min="777" max="777" width="3.75" style="19" bestFit="1" customWidth="1"/>
    <col min="778" max="778" width="5.125" style="19" bestFit="1" customWidth="1"/>
    <col min="779" max="779" width="4.625" style="19" bestFit="1" customWidth="1"/>
    <col min="780" max="780" width="6" style="19" bestFit="1" customWidth="1"/>
    <col min="781" max="781" width="9.625" style="19" customWidth="1"/>
    <col min="782" max="782" width="9.625" style="19" bestFit="1" customWidth="1"/>
    <col min="783" max="783" width="10.25" style="19" customWidth="1"/>
    <col min="784" max="784" width="8" style="19" bestFit="1" customWidth="1"/>
    <col min="785" max="785" width="8.375" style="19" bestFit="1" customWidth="1"/>
    <col min="786" max="786" width="10.75" style="19" customWidth="1"/>
    <col min="787" max="787" width="10.625" style="19" customWidth="1"/>
    <col min="788" max="788" width="13.25" style="19" customWidth="1"/>
    <col min="789" max="1026" width="10.625" style="19"/>
    <col min="1027" max="1027" width="17" style="19" bestFit="1" customWidth="1"/>
    <col min="1028" max="1028" width="21.625" style="19" bestFit="1" customWidth="1"/>
    <col min="1029" max="1029" width="5.125" style="19" customWidth="1"/>
    <col min="1030" max="1031" width="9.125" style="19" customWidth="1"/>
    <col min="1032" max="1032" width="10.25" style="19" customWidth="1"/>
    <col min="1033" max="1033" width="3.75" style="19" bestFit="1" customWidth="1"/>
    <col min="1034" max="1034" width="5.125" style="19" bestFit="1" customWidth="1"/>
    <col min="1035" max="1035" width="4.625" style="19" bestFit="1" customWidth="1"/>
    <col min="1036" max="1036" width="6" style="19" bestFit="1" customWidth="1"/>
    <col min="1037" max="1037" width="9.625" style="19" customWidth="1"/>
    <col min="1038" max="1038" width="9.625" style="19" bestFit="1" customWidth="1"/>
    <col min="1039" max="1039" width="10.25" style="19" customWidth="1"/>
    <col min="1040" max="1040" width="8" style="19" bestFit="1" customWidth="1"/>
    <col min="1041" max="1041" width="8.375" style="19" bestFit="1" customWidth="1"/>
    <col min="1042" max="1042" width="10.75" style="19" customWidth="1"/>
    <col min="1043" max="1043" width="10.625" style="19" customWidth="1"/>
    <col min="1044" max="1044" width="13.25" style="19" customWidth="1"/>
    <col min="1045" max="1282" width="10.625" style="19"/>
    <col min="1283" max="1283" width="17" style="19" bestFit="1" customWidth="1"/>
    <col min="1284" max="1284" width="21.625" style="19" bestFit="1" customWidth="1"/>
    <col min="1285" max="1285" width="5.125" style="19" customWidth="1"/>
    <col min="1286" max="1287" width="9.125" style="19" customWidth="1"/>
    <col min="1288" max="1288" width="10.25" style="19" customWidth="1"/>
    <col min="1289" max="1289" width="3.75" style="19" bestFit="1" customWidth="1"/>
    <col min="1290" max="1290" width="5.125" style="19" bestFit="1" customWidth="1"/>
    <col min="1291" max="1291" width="4.625" style="19" bestFit="1" customWidth="1"/>
    <col min="1292" max="1292" width="6" style="19" bestFit="1" customWidth="1"/>
    <col min="1293" max="1293" width="9.625" style="19" customWidth="1"/>
    <col min="1294" max="1294" width="9.625" style="19" bestFit="1" customWidth="1"/>
    <col min="1295" max="1295" width="10.25" style="19" customWidth="1"/>
    <col min="1296" max="1296" width="8" style="19" bestFit="1" customWidth="1"/>
    <col min="1297" max="1297" width="8.375" style="19" bestFit="1" customWidth="1"/>
    <col min="1298" max="1298" width="10.75" style="19" customWidth="1"/>
    <col min="1299" max="1299" width="10.625" style="19" customWidth="1"/>
    <col min="1300" max="1300" width="13.25" style="19" customWidth="1"/>
    <col min="1301" max="1538" width="10.625" style="19"/>
    <col min="1539" max="1539" width="17" style="19" bestFit="1" customWidth="1"/>
    <col min="1540" max="1540" width="21.625" style="19" bestFit="1" customWidth="1"/>
    <col min="1541" max="1541" width="5.125" style="19" customWidth="1"/>
    <col min="1542" max="1543" width="9.125" style="19" customWidth="1"/>
    <col min="1544" max="1544" width="10.25" style="19" customWidth="1"/>
    <col min="1545" max="1545" width="3.75" style="19" bestFit="1" customWidth="1"/>
    <col min="1546" max="1546" width="5.125" style="19" bestFit="1" customWidth="1"/>
    <col min="1547" max="1547" width="4.625" style="19" bestFit="1" customWidth="1"/>
    <col min="1548" max="1548" width="6" style="19" bestFit="1" customWidth="1"/>
    <col min="1549" max="1549" width="9.625" style="19" customWidth="1"/>
    <col min="1550" max="1550" width="9.625" style="19" bestFit="1" customWidth="1"/>
    <col min="1551" max="1551" width="10.25" style="19" customWidth="1"/>
    <col min="1552" max="1552" width="8" style="19" bestFit="1" customWidth="1"/>
    <col min="1553" max="1553" width="8.375" style="19" bestFit="1" customWidth="1"/>
    <col min="1554" max="1554" width="10.75" style="19" customWidth="1"/>
    <col min="1555" max="1555" width="10.625" style="19" customWidth="1"/>
    <col min="1556" max="1556" width="13.25" style="19" customWidth="1"/>
    <col min="1557" max="1794" width="10.625" style="19"/>
    <col min="1795" max="1795" width="17" style="19" bestFit="1" customWidth="1"/>
    <col min="1796" max="1796" width="21.625" style="19" bestFit="1" customWidth="1"/>
    <col min="1797" max="1797" width="5.125" style="19" customWidth="1"/>
    <col min="1798" max="1799" width="9.125" style="19" customWidth="1"/>
    <col min="1800" max="1800" width="10.25" style="19" customWidth="1"/>
    <col min="1801" max="1801" width="3.75" style="19" bestFit="1" customWidth="1"/>
    <col min="1802" max="1802" width="5.125" style="19" bestFit="1" customWidth="1"/>
    <col min="1803" max="1803" width="4.625" style="19" bestFit="1" customWidth="1"/>
    <col min="1804" max="1804" width="6" style="19" bestFit="1" customWidth="1"/>
    <col min="1805" max="1805" width="9.625" style="19" customWidth="1"/>
    <col min="1806" max="1806" width="9.625" style="19" bestFit="1" customWidth="1"/>
    <col min="1807" max="1807" width="10.25" style="19" customWidth="1"/>
    <col min="1808" max="1808" width="8" style="19" bestFit="1" customWidth="1"/>
    <col min="1809" max="1809" width="8.375" style="19" bestFit="1" customWidth="1"/>
    <col min="1810" max="1810" width="10.75" style="19" customWidth="1"/>
    <col min="1811" max="1811" width="10.625" style="19" customWidth="1"/>
    <col min="1812" max="1812" width="13.25" style="19" customWidth="1"/>
    <col min="1813" max="2050" width="10.625" style="19"/>
    <col min="2051" max="2051" width="17" style="19" bestFit="1" customWidth="1"/>
    <col min="2052" max="2052" width="21.625" style="19" bestFit="1" customWidth="1"/>
    <col min="2053" max="2053" width="5.125" style="19" customWidth="1"/>
    <col min="2054" max="2055" width="9.125" style="19" customWidth="1"/>
    <col min="2056" max="2056" width="10.25" style="19" customWidth="1"/>
    <col min="2057" max="2057" width="3.75" style="19" bestFit="1" customWidth="1"/>
    <col min="2058" max="2058" width="5.125" style="19" bestFit="1" customWidth="1"/>
    <col min="2059" max="2059" width="4.625" style="19" bestFit="1" customWidth="1"/>
    <col min="2060" max="2060" width="6" style="19" bestFit="1" customWidth="1"/>
    <col min="2061" max="2061" width="9.625" style="19" customWidth="1"/>
    <col min="2062" max="2062" width="9.625" style="19" bestFit="1" customWidth="1"/>
    <col min="2063" max="2063" width="10.25" style="19" customWidth="1"/>
    <col min="2064" max="2064" width="8" style="19" bestFit="1" customWidth="1"/>
    <col min="2065" max="2065" width="8.375" style="19" bestFit="1" customWidth="1"/>
    <col min="2066" max="2066" width="10.75" style="19" customWidth="1"/>
    <col min="2067" max="2067" width="10.625" style="19" customWidth="1"/>
    <col min="2068" max="2068" width="13.25" style="19" customWidth="1"/>
    <col min="2069" max="2306" width="10.625" style="19"/>
    <col min="2307" max="2307" width="17" style="19" bestFit="1" customWidth="1"/>
    <col min="2308" max="2308" width="21.625" style="19" bestFit="1" customWidth="1"/>
    <col min="2309" max="2309" width="5.125" style="19" customWidth="1"/>
    <col min="2310" max="2311" width="9.125" style="19" customWidth="1"/>
    <col min="2312" max="2312" width="10.25" style="19" customWidth="1"/>
    <col min="2313" max="2313" width="3.75" style="19" bestFit="1" customWidth="1"/>
    <col min="2314" max="2314" width="5.125" style="19" bestFit="1" customWidth="1"/>
    <col min="2315" max="2315" width="4.625" style="19" bestFit="1" customWidth="1"/>
    <col min="2316" max="2316" width="6" style="19" bestFit="1" customWidth="1"/>
    <col min="2317" max="2317" width="9.625" style="19" customWidth="1"/>
    <col min="2318" max="2318" width="9.625" style="19" bestFit="1" customWidth="1"/>
    <col min="2319" max="2319" width="10.25" style="19" customWidth="1"/>
    <col min="2320" max="2320" width="8" style="19" bestFit="1" customWidth="1"/>
    <col min="2321" max="2321" width="8.375" style="19" bestFit="1" customWidth="1"/>
    <col min="2322" max="2322" width="10.75" style="19" customWidth="1"/>
    <col min="2323" max="2323" width="10.625" style="19" customWidth="1"/>
    <col min="2324" max="2324" width="13.25" style="19" customWidth="1"/>
    <col min="2325" max="2562" width="10.625" style="19"/>
    <col min="2563" max="2563" width="17" style="19" bestFit="1" customWidth="1"/>
    <col min="2564" max="2564" width="21.625" style="19" bestFit="1" customWidth="1"/>
    <col min="2565" max="2565" width="5.125" style="19" customWidth="1"/>
    <col min="2566" max="2567" width="9.125" style="19" customWidth="1"/>
    <col min="2568" max="2568" width="10.25" style="19" customWidth="1"/>
    <col min="2569" max="2569" width="3.75" style="19" bestFit="1" customWidth="1"/>
    <col min="2570" max="2570" width="5.125" style="19" bestFit="1" customWidth="1"/>
    <col min="2571" max="2571" width="4.625" style="19" bestFit="1" customWidth="1"/>
    <col min="2572" max="2572" width="6" style="19" bestFit="1" customWidth="1"/>
    <col min="2573" max="2573" width="9.625" style="19" customWidth="1"/>
    <col min="2574" max="2574" width="9.625" style="19" bestFit="1" customWidth="1"/>
    <col min="2575" max="2575" width="10.25" style="19" customWidth="1"/>
    <col min="2576" max="2576" width="8" style="19" bestFit="1" customWidth="1"/>
    <col min="2577" max="2577" width="8.375" style="19" bestFit="1" customWidth="1"/>
    <col min="2578" max="2578" width="10.75" style="19" customWidth="1"/>
    <col min="2579" max="2579" width="10.625" style="19" customWidth="1"/>
    <col min="2580" max="2580" width="13.25" style="19" customWidth="1"/>
    <col min="2581" max="2818" width="10.625" style="19"/>
    <col min="2819" max="2819" width="17" style="19" bestFit="1" customWidth="1"/>
    <col min="2820" max="2820" width="21.625" style="19" bestFit="1" customWidth="1"/>
    <col min="2821" max="2821" width="5.125" style="19" customWidth="1"/>
    <col min="2822" max="2823" width="9.125" style="19" customWidth="1"/>
    <col min="2824" max="2824" width="10.25" style="19" customWidth="1"/>
    <col min="2825" max="2825" width="3.75" style="19" bestFit="1" customWidth="1"/>
    <col min="2826" max="2826" width="5.125" style="19" bestFit="1" customWidth="1"/>
    <col min="2827" max="2827" width="4.625" style="19" bestFit="1" customWidth="1"/>
    <col min="2828" max="2828" width="6" style="19" bestFit="1" customWidth="1"/>
    <col min="2829" max="2829" width="9.625" style="19" customWidth="1"/>
    <col min="2830" max="2830" width="9.625" style="19" bestFit="1" customWidth="1"/>
    <col min="2831" max="2831" width="10.25" style="19" customWidth="1"/>
    <col min="2832" max="2832" width="8" style="19" bestFit="1" customWidth="1"/>
    <col min="2833" max="2833" width="8.375" style="19" bestFit="1" customWidth="1"/>
    <col min="2834" max="2834" width="10.75" style="19" customWidth="1"/>
    <col min="2835" max="2835" width="10.625" style="19" customWidth="1"/>
    <col min="2836" max="2836" width="13.25" style="19" customWidth="1"/>
    <col min="2837" max="3074" width="10.625" style="19"/>
    <col min="3075" max="3075" width="17" style="19" bestFit="1" customWidth="1"/>
    <col min="3076" max="3076" width="21.625" style="19" bestFit="1" customWidth="1"/>
    <col min="3077" max="3077" width="5.125" style="19" customWidth="1"/>
    <col min="3078" max="3079" width="9.125" style="19" customWidth="1"/>
    <col min="3080" max="3080" width="10.25" style="19" customWidth="1"/>
    <col min="3081" max="3081" width="3.75" style="19" bestFit="1" customWidth="1"/>
    <col min="3082" max="3082" width="5.125" style="19" bestFit="1" customWidth="1"/>
    <col min="3083" max="3083" width="4.625" style="19" bestFit="1" customWidth="1"/>
    <col min="3084" max="3084" width="6" style="19" bestFit="1" customWidth="1"/>
    <col min="3085" max="3085" width="9.625" style="19" customWidth="1"/>
    <col min="3086" max="3086" width="9.625" style="19" bestFit="1" customWidth="1"/>
    <col min="3087" max="3087" width="10.25" style="19" customWidth="1"/>
    <col min="3088" max="3088" width="8" style="19" bestFit="1" customWidth="1"/>
    <col min="3089" max="3089" width="8.375" style="19" bestFit="1" customWidth="1"/>
    <col min="3090" max="3090" width="10.75" style="19" customWidth="1"/>
    <col min="3091" max="3091" width="10.625" style="19" customWidth="1"/>
    <col min="3092" max="3092" width="13.25" style="19" customWidth="1"/>
    <col min="3093" max="3330" width="10.625" style="19"/>
    <col min="3331" max="3331" width="17" style="19" bestFit="1" customWidth="1"/>
    <col min="3332" max="3332" width="21.625" style="19" bestFit="1" customWidth="1"/>
    <col min="3333" max="3333" width="5.125" style="19" customWidth="1"/>
    <col min="3334" max="3335" width="9.125" style="19" customWidth="1"/>
    <col min="3336" max="3336" width="10.25" style="19" customWidth="1"/>
    <col min="3337" max="3337" width="3.75" style="19" bestFit="1" customWidth="1"/>
    <col min="3338" max="3338" width="5.125" style="19" bestFit="1" customWidth="1"/>
    <col min="3339" max="3339" width="4.625" style="19" bestFit="1" customWidth="1"/>
    <col min="3340" max="3340" width="6" style="19" bestFit="1" customWidth="1"/>
    <col min="3341" max="3341" width="9.625" style="19" customWidth="1"/>
    <col min="3342" max="3342" width="9.625" style="19" bestFit="1" customWidth="1"/>
    <col min="3343" max="3343" width="10.25" style="19" customWidth="1"/>
    <col min="3344" max="3344" width="8" style="19" bestFit="1" customWidth="1"/>
    <col min="3345" max="3345" width="8.375" style="19" bestFit="1" customWidth="1"/>
    <col min="3346" max="3346" width="10.75" style="19" customWidth="1"/>
    <col min="3347" max="3347" width="10.625" style="19" customWidth="1"/>
    <col min="3348" max="3348" width="13.25" style="19" customWidth="1"/>
    <col min="3349" max="3586" width="10.625" style="19"/>
    <col min="3587" max="3587" width="17" style="19" bestFit="1" customWidth="1"/>
    <col min="3588" max="3588" width="21.625" style="19" bestFit="1" customWidth="1"/>
    <col min="3589" max="3589" width="5.125" style="19" customWidth="1"/>
    <col min="3590" max="3591" width="9.125" style="19" customWidth="1"/>
    <col min="3592" max="3592" width="10.25" style="19" customWidth="1"/>
    <col min="3593" max="3593" width="3.75" style="19" bestFit="1" customWidth="1"/>
    <col min="3594" max="3594" width="5.125" style="19" bestFit="1" customWidth="1"/>
    <col min="3595" max="3595" width="4.625" style="19" bestFit="1" customWidth="1"/>
    <col min="3596" max="3596" width="6" style="19" bestFit="1" customWidth="1"/>
    <col min="3597" max="3597" width="9.625" style="19" customWidth="1"/>
    <col min="3598" max="3598" width="9.625" style="19" bestFit="1" customWidth="1"/>
    <col min="3599" max="3599" width="10.25" style="19" customWidth="1"/>
    <col min="3600" max="3600" width="8" style="19" bestFit="1" customWidth="1"/>
    <col min="3601" max="3601" width="8.375" style="19" bestFit="1" customWidth="1"/>
    <col min="3602" max="3602" width="10.75" style="19" customWidth="1"/>
    <col min="3603" max="3603" width="10.625" style="19" customWidth="1"/>
    <col min="3604" max="3604" width="13.25" style="19" customWidth="1"/>
    <col min="3605" max="3842" width="10.625" style="19"/>
    <col min="3843" max="3843" width="17" style="19" bestFit="1" customWidth="1"/>
    <col min="3844" max="3844" width="21.625" style="19" bestFit="1" customWidth="1"/>
    <col min="3845" max="3845" width="5.125" style="19" customWidth="1"/>
    <col min="3846" max="3847" width="9.125" style="19" customWidth="1"/>
    <col min="3848" max="3848" width="10.25" style="19" customWidth="1"/>
    <col min="3849" max="3849" width="3.75" style="19" bestFit="1" customWidth="1"/>
    <col min="3850" max="3850" width="5.125" style="19" bestFit="1" customWidth="1"/>
    <col min="3851" max="3851" width="4.625" style="19" bestFit="1" customWidth="1"/>
    <col min="3852" max="3852" width="6" style="19" bestFit="1" customWidth="1"/>
    <col min="3853" max="3853" width="9.625" style="19" customWidth="1"/>
    <col min="3854" max="3854" width="9.625" style="19" bestFit="1" customWidth="1"/>
    <col min="3855" max="3855" width="10.25" style="19" customWidth="1"/>
    <col min="3856" max="3856" width="8" style="19" bestFit="1" customWidth="1"/>
    <col min="3857" max="3857" width="8.375" style="19" bestFit="1" customWidth="1"/>
    <col min="3858" max="3858" width="10.75" style="19" customWidth="1"/>
    <col min="3859" max="3859" width="10.625" style="19" customWidth="1"/>
    <col min="3860" max="3860" width="13.25" style="19" customWidth="1"/>
    <col min="3861" max="4098" width="10.625" style="19"/>
    <col min="4099" max="4099" width="17" style="19" bestFit="1" customWidth="1"/>
    <col min="4100" max="4100" width="21.625" style="19" bestFit="1" customWidth="1"/>
    <col min="4101" max="4101" width="5.125" style="19" customWidth="1"/>
    <col min="4102" max="4103" width="9.125" style="19" customWidth="1"/>
    <col min="4104" max="4104" width="10.25" style="19" customWidth="1"/>
    <col min="4105" max="4105" width="3.75" style="19" bestFit="1" customWidth="1"/>
    <col min="4106" max="4106" width="5.125" style="19" bestFit="1" customWidth="1"/>
    <col min="4107" max="4107" width="4.625" style="19" bestFit="1" customWidth="1"/>
    <col min="4108" max="4108" width="6" style="19" bestFit="1" customWidth="1"/>
    <col min="4109" max="4109" width="9.625" style="19" customWidth="1"/>
    <col min="4110" max="4110" width="9.625" style="19" bestFit="1" customWidth="1"/>
    <col min="4111" max="4111" width="10.25" style="19" customWidth="1"/>
    <col min="4112" max="4112" width="8" style="19" bestFit="1" customWidth="1"/>
    <col min="4113" max="4113" width="8.375" style="19" bestFit="1" customWidth="1"/>
    <col min="4114" max="4114" width="10.75" style="19" customWidth="1"/>
    <col min="4115" max="4115" width="10.625" style="19" customWidth="1"/>
    <col min="4116" max="4116" width="13.25" style="19" customWidth="1"/>
    <col min="4117" max="4354" width="10.625" style="19"/>
    <col min="4355" max="4355" width="17" style="19" bestFit="1" customWidth="1"/>
    <col min="4356" max="4356" width="21.625" style="19" bestFit="1" customWidth="1"/>
    <col min="4357" max="4357" width="5.125" style="19" customWidth="1"/>
    <col min="4358" max="4359" width="9.125" style="19" customWidth="1"/>
    <col min="4360" max="4360" width="10.25" style="19" customWidth="1"/>
    <col min="4361" max="4361" width="3.75" style="19" bestFit="1" customWidth="1"/>
    <col min="4362" max="4362" width="5.125" style="19" bestFit="1" customWidth="1"/>
    <col min="4363" max="4363" width="4.625" style="19" bestFit="1" customWidth="1"/>
    <col min="4364" max="4364" width="6" style="19" bestFit="1" customWidth="1"/>
    <col min="4365" max="4365" width="9.625" style="19" customWidth="1"/>
    <col min="4366" max="4366" width="9.625" style="19" bestFit="1" customWidth="1"/>
    <col min="4367" max="4367" width="10.25" style="19" customWidth="1"/>
    <col min="4368" max="4368" width="8" style="19" bestFit="1" customWidth="1"/>
    <col min="4369" max="4369" width="8.375" style="19" bestFit="1" customWidth="1"/>
    <col min="4370" max="4370" width="10.75" style="19" customWidth="1"/>
    <col min="4371" max="4371" width="10.625" style="19" customWidth="1"/>
    <col min="4372" max="4372" width="13.25" style="19" customWidth="1"/>
    <col min="4373" max="4610" width="10.625" style="19"/>
    <col min="4611" max="4611" width="17" style="19" bestFit="1" customWidth="1"/>
    <col min="4612" max="4612" width="21.625" style="19" bestFit="1" customWidth="1"/>
    <col min="4613" max="4613" width="5.125" style="19" customWidth="1"/>
    <col min="4614" max="4615" width="9.125" style="19" customWidth="1"/>
    <col min="4616" max="4616" width="10.25" style="19" customWidth="1"/>
    <col min="4617" max="4617" width="3.75" style="19" bestFit="1" customWidth="1"/>
    <col min="4618" max="4618" width="5.125" style="19" bestFit="1" customWidth="1"/>
    <col min="4619" max="4619" width="4.625" style="19" bestFit="1" customWidth="1"/>
    <col min="4620" max="4620" width="6" style="19" bestFit="1" customWidth="1"/>
    <col min="4621" max="4621" width="9.625" style="19" customWidth="1"/>
    <col min="4622" max="4622" width="9.625" style="19" bestFit="1" customWidth="1"/>
    <col min="4623" max="4623" width="10.25" style="19" customWidth="1"/>
    <col min="4624" max="4624" width="8" style="19" bestFit="1" customWidth="1"/>
    <col min="4625" max="4625" width="8.375" style="19" bestFit="1" customWidth="1"/>
    <col min="4626" max="4626" width="10.75" style="19" customWidth="1"/>
    <col min="4627" max="4627" width="10.625" style="19" customWidth="1"/>
    <col min="4628" max="4628" width="13.25" style="19" customWidth="1"/>
    <col min="4629" max="4866" width="10.625" style="19"/>
    <col min="4867" max="4867" width="17" style="19" bestFit="1" customWidth="1"/>
    <col min="4868" max="4868" width="21.625" style="19" bestFit="1" customWidth="1"/>
    <col min="4869" max="4869" width="5.125" style="19" customWidth="1"/>
    <col min="4870" max="4871" width="9.125" style="19" customWidth="1"/>
    <col min="4872" max="4872" width="10.25" style="19" customWidth="1"/>
    <col min="4873" max="4873" width="3.75" style="19" bestFit="1" customWidth="1"/>
    <col min="4874" max="4874" width="5.125" style="19" bestFit="1" customWidth="1"/>
    <col min="4875" max="4875" width="4.625" style="19" bestFit="1" customWidth="1"/>
    <col min="4876" max="4876" width="6" style="19" bestFit="1" customWidth="1"/>
    <col min="4877" max="4877" width="9.625" style="19" customWidth="1"/>
    <col min="4878" max="4878" width="9.625" style="19" bestFit="1" customWidth="1"/>
    <col min="4879" max="4879" width="10.25" style="19" customWidth="1"/>
    <col min="4880" max="4880" width="8" style="19" bestFit="1" customWidth="1"/>
    <col min="4881" max="4881" width="8.375" style="19" bestFit="1" customWidth="1"/>
    <col min="4882" max="4882" width="10.75" style="19" customWidth="1"/>
    <col min="4883" max="4883" width="10.625" style="19" customWidth="1"/>
    <col min="4884" max="4884" width="13.25" style="19" customWidth="1"/>
    <col min="4885" max="5122" width="10.625" style="19"/>
    <col min="5123" max="5123" width="17" style="19" bestFit="1" customWidth="1"/>
    <col min="5124" max="5124" width="21.625" style="19" bestFit="1" customWidth="1"/>
    <col min="5125" max="5125" width="5.125" style="19" customWidth="1"/>
    <col min="5126" max="5127" width="9.125" style="19" customWidth="1"/>
    <col min="5128" max="5128" width="10.25" style="19" customWidth="1"/>
    <col min="5129" max="5129" width="3.75" style="19" bestFit="1" customWidth="1"/>
    <col min="5130" max="5130" width="5.125" style="19" bestFit="1" customWidth="1"/>
    <col min="5131" max="5131" width="4.625" style="19" bestFit="1" customWidth="1"/>
    <col min="5132" max="5132" width="6" style="19" bestFit="1" customWidth="1"/>
    <col min="5133" max="5133" width="9.625" style="19" customWidth="1"/>
    <col min="5134" max="5134" width="9.625" style="19" bestFit="1" customWidth="1"/>
    <col min="5135" max="5135" width="10.25" style="19" customWidth="1"/>
    <col min="5136" max="5136" width="8" style="19" bestFit="1" customWidth="1"/>
    <col min="5137" max="5137" width="8.375" style="19" bestFit="1" customWidth="1"/>
    <col min="5138" max="5138" width="10.75" style="19" customWidth="1"/>
    <col min="5139" max="5139" width="10.625" style="19" customWidth="1"/>
    <col min="5140" max="5140" width="13.25" style="19" customWidth="1"/>
    <col min="5141" max="5378" width="10.625" style="19"/>
    <col min="5379" max="5379" width="17" style="19" bestFit="1" customWidth="1"/>
    <col min="5380" max="5380" width="21.625" style="19" bestFit="1" customWidth="1"/>
    <col min="5381" max="5381" width="5.125" style="19" customWidth="1"/>
    <col min="5382" max="5383" width="9.125" style="19" customWidth="1"/>
    <col min="5384" max="5384" width="10.25" style="19" customWidth="1"/>
    <col min="5385" max="5385" width="3.75" style="19" bestFit="1" customWidth="1"/>
    <col min="5386" max="5386" width="5.125" style="19" bestFit="1" customWidth="1"/>
    <col min="5387" max="5387" width="4.625" style="19" bestFit="1" customWidth="1"/>
    <col min="5388" max="5388" width="6" style="19" bestFit="1" customWidth="1"/>
    <col min="5389" max="5389" width="9.625" style="19" customWidth="1"/>
    <col min="5390" max="5390" width="9.625" style="19" bestFit="1" customWidth="1"/>
    <col min="5391" max="5391" width="10.25" style="19" customWidth="1"/>
    <col min="5392" max="5392" width="8" style="19" bestFit="1" customWidth="1"/>
    <col min="5393" max="5393" width="8.375" style="19" bestFit="1" customWidth="1"/>
    <col min="5394" max="5394" width="10.75" style="19" customWidth="1"/>
    <col min="5395" max="5395" width="10.625" style="19" customWidth="1"/>
    <col min="5396" max="5396" width="13.25" style="19" customWidth="1"/>
    <col min="5397" max="5634" width="10.625" style="19"/>
    <col min="5635" max="5635" width="17" style="19" bestFit="1" customWidth="1"/>
    <col min="5636" max="5636" width="21.625" style="19" bestFit="1" customWidth="1"/>
    <col min="5637" max="5637" width="5.125" style="19" customWidth="1"/>
    <col min="5638" max="5639" width="9.125" style="19" customWidth="1"/>
    <col min="5640" max="5640" width="10.25" style="19" customWidth="1"/>
    <col min="5641" max="5641" width="3.75" style="19" bestFit="1" customWidth="1"/>
    <col min="5642" max="5642" width="5.125" style="19" bestFit="1" customWidth="1"/>
    <col min="5643" max="5643" width="4.625" style="19" bestFit="1" customWidth="1"/>
    <col min="5644" max="5644" width="6" style="19" bestFit="1" customWidth="1"/>
    <col min="5645" max="5645" width="9.625" style="19" customWidth="1"/>
    <col min="5646" max="5646" width="9.625" style="19" bestFit="1" customWidth="1"/>
    <col min="5647" max="5647" width="10.25" style="19" customWidth="1"/>
    <col min="5648" max="5648" width="8" style="19" bestFit="1" customWidth="1"/>
    <col min="5649" max="5649" width="8.375" style="19" bestFit="1" customWidth="1"/>
    <col min="5650" max="5650" width="10.75" style="19" customWidth="1"/>
    <col min="5651" max="5651" width="10.625" style="19" customWidth="1"/>
    <col min="5652" max="5652" width="13.25" style="19" customWidth="1"/>
    <col min="5653" max="5890" width="10.625" style="19"/>
    <col min="5891" max="5891" width="17" style="19" bestFit="1" customWidth="1"/>
    <col min="5892" max="5892" width="21.625" style="19" bestFit="1" customWidth="1"/>
    <col min="5893" max="5893" width="5.125" style="19" customWidth="1"/>
    <col min="5894" max="5895" width="9.125" style="19" customWidth="1"/>
    <col min="5896" max="5896" width="10.25" style="19" customWidth="1"/>
    <col min="5897" max="5897" width="3.75" style="19" bestFit="1" customWidth="1"/>
    <col min="5898" max="5898" width="5.125" style="19" bestFit="1" customWidth="1"/>
    <col min="5899" max="5899" width="4.625" style="19" bestFit="1" customWidth="1"/>
    <col min="5900" max="5900" width="6" style="19" bestFit="1" customWidth="1"/>
    <col min="5901" max="5901" width="9.625" style="19" customWidth="1"/>
    <col min="5902" max="5902" width="9.625" style="19" bestFit="1" customWidth="1"/>
    <col min="5903" max="5903" width="10.25" style="19" customWidth="1"/>
    <col min="5904" max="5904" width="8" style="19" bestFit="1" customWidth="1"/>
    <col min="5905" max="5905" width="8.375" style="19" bestFit="1" customWidth="1"/>
    <col min="5906" max="5906" width="10.75" style="19" customWidth="1"/>
    <col min="5907" max="5907" width="10.625" style="19" customWidth="1"/>
    <col min="5908" max="5908" width="13.25" style="19" customWidth="1"/>
    <col min="5909" max="6146" width="10.625" style="19"/>
    <col min="6147" max="6147" width="17" style="19" bestFit="1" customWidth="1"/>
    <col min="6148" max="6148" width="21.625" style="19" bestFit="1" customWidth="1"/>
    <col min="6149" max="6149" width="5.125" style="19" customWidth="1"/>
    <col min="6150" max="6151" width="9.125" style="19" customWidth="1"/>
    <col min="6152" max="6152" width="10.25" style="19" customWidth="1"/>
    <col min="6153" max="6153" width="3.75" style="19" bestFit="1" customWidth="1"/>
    <col min="6154" max="6154" width="5.125" style="19" bestFit="1" customWidth="1"/>
    <col min="6155" max="6155" width="4.625" style="19" bestFit="1" customWidth="1"/>
    <col min="6156" max="6156" width="6" style="19" bestFit="1" customWidth="1"/>
    <col min="6157" max="6157" width="9.625" style="19" customWidth="1"/>
    <col min="6158" max="6158" width="9.625" style="19" bestFit="1" customWidth="1"/>
    <col min="6159" max="6159" width="10.25" style="19" customWidth="1"/>
    <col min="6160" max="6160" width="8" style="19" bestFit="1" customWidth="1"/>
    <col min="6161" max="6161" width="8.375" style="19" bestFit="1" customWidth="1"/>
    <col min="6162" max="6162" width="10.75" style="19" customWidth="1"/>
    <col min="6163" max="6163" width="10.625" style="19" customWidth="1"/>
    <col min="6164" max="6164" width="13.25" style="19" customWidth="1"/>
    <col min="6165" max="6402" width="10.625" style="19"/>
    <col min="6403" max="6403" width="17" style="19" bestFit="1" customWidth="1"/>
    <col min="6404" max="6404" width="21.625" style="19" bestFit="1" customWidth="1"/>
    <col min="6405" max="6405" width="5.125" style="19" customWidth="1"/>
    <col min="6406" max="6407" width="9.125" style="19" customWidth="1"/>
    <col min="6408" max="6408" width="10.25" style="19" customWidth="1"/>
    <col min="6409" max="6409" width="3.75" style="19" bestFit="1" customWidth="1"/>
    <col min="6410" max="6410" width="5.125" style="19" bestFit="1" customWidth="1"/>
    <col min="6411" max="6411" width="4.625" style="19" bestFit="1" customWidth="1"/>
    <col min="6412" max="6412" width="6" style="19" bestFit="1" customWidth="1"/>
    <col min="6413" max="6413" width="9.625" style="19" customWidth="1"/>
    <col min="6414" max="6414" width="9.625" style="19" bestFit="1" customWidth="1"/>
    <col min="6415" max="6415" width="10.25" style="19" customWidth="1"/>
    <col min="6416" max="6416" width="8" style="19" bestFit="1" customWidth="1"/>
    <col min="6417" max="6417" width="8.375" style="19" bestFit="1" customWidth="1"/>
    <col min="6418" max="6418" width="10.75" style="19" customWidth="1"/>
    <col min="6419" max="6419" width="10.625" style="19" customWidth="1"/>
    <col min="6420" max="6420" width="13.25" style="19" customWidth="1"/>
    <col min="6421" max="6658" width="10.625" style="19"/>
    <col min="6659" max="6659" width="17" style="19" bestFit="1" customWidth="1"/>
    <col min="6660" max="6660" width="21.625" style="19" bestFit="1" customWidth="1"/>
    <col min="6661" max="6661" width="5.125" style="19" customWidth="1"/>
    <col min="6662" max="6663" width="9.125" style="19" customWidth="1"/>
    <col min="6664" max="6664" width="10.25" style="19" customWidth="1"/>
    <col min="6665" max="6665" width="3.75" style="19" bestFit="1" customWidth="1"/>
    <col min="6666" max="6666" width="5.125" style="19" bestFit="1" customWidth="1"/>
    <col min="6667" max="6667" width="4.625" style="19" bestFit="1" customWidth="1"/>
    <col min="6668" max="6668" width="6" style="19" bestFit="1" customWidth="1"/>
    <col min="6669" max="6669" width="9.625" style="19" customWidth="1"/>
    <col min="6670" max="6670" width="9.625" style="19" bestFit="1" customWidth="1"/>
    <col min="6671" max="6671" width="10.25" style="19" customWidth="1"/>
    <col min="6672" max="6672" width="8" style="19" bestFit="1" customWidth="1"/>
    <col min="6673" max="6673" width="8.375" style="19" bestFit="1" customWidth="1"/>
    <col min="6674" max="6674" width="10.75" style="19" customWidth="1"/>
    <col min="6675" max="6675" width="10.625" style="19" customWidth="1"/>
    <col min="6676" max="6676" width="13.25" style="19" customWidth="1"/>
    <col min="6677" max="6914" width="10.625" style="19"/>
    <col min="6915" max="6915" width="17" style="19" bestFit="1" customWidth="1"/>
    <col min="6916" max="6916" width="21.625" style="19" bestFit="1" customWidth="1"/>
    <col min="6917" max="6917" width="5.125" style="19" customWidth="1"/>
    <col min="6918" max="6919" width="9.125" style="19" customWidth="1"/>
    <col min="6920" max="6920" width="10.25" style="19" customWidth="1"/>
    <col min="6921" max="6921" width="3.75" style="19" bestFit="1" customWidth="1"/>
    <col min="6922" max="6922" width="5.125" style="19" bestFit="1" customWidth="1"/>
    <col min="6923" max="6923" width="4.625" style="19" bestFit="1" customWidth="1"/>
    <col min="6924" max="6924" width="6" style="19" bestFit="1" customWidth="1"/>
    <col min="6925" max="6925" width="9.625" style="19" customWidth="1"/>
    <col min="6926" max="6926" width="9.625" style="19" bestFit="1" customWidth="1"/>
    <col min="6927" max="6927" width="10.25" style="19" customWidth="1"/>
    <col min="6928" max="6928" width="8" style="19" bestFit="1" customWidth="1"/>
    <col min="6929" max="6929" width="8.375" style="19" bestFit="1" customWidth="1"/>
    <col min="6930" max="6930" width="10.75" style="19" customWidth="1"/>
    <col min="6931" max="6931" width="10.625" style="19" customWidth="1"/>
    <col min="6932" max="6932" width="13.25" style="19" customWidth="1"/>
    <col min="6933" max="7170" width="10.625" style="19"/>
    <col min="7171" max="7171" width="17" style="19" bestFit="1" customWidth="1"/>
    <col min="7172" max="7172" width="21.625" style="19" bestFit="1" customWidth="1"/>
    <col min="7173" max="7173" width="5.125" style="19" customWidth="1"/>
    <col min="7174" max="7175" width="9.125" style="19" customWidth="1"/>
    <col min="7176" max="7176" width="10.25" style="19" customWidth="1"/>
    <col min="7177" max="7177" width="3.75" style="19" bestFit="1" customWidth="1"/>
    <col min="7178" max="7178" width="5.125" style="19" bestFit="1" customWidth="1"/>
    <col min="7179" max="7179" width="4.625" style="19" bestFit="1" customWidth="1"/>
    <col min="7180" max="7180" width="6" style="19" bestFit="1" customWidth="1"/>
    <col min="7181" max="7181" width="9.625" style="19" customWidth="1"/>
    <col min="7182" max="7182" width="9.625" style="19" bestFit="1" customWidth="1"/>
    <col min="7183" max="7183" width="10.25" style="19" customWidth="1"/>
    <col min="7184" max="7184" width="8" style="19" bestFit="1" customWidth="1"/>
    <col min="7185" max="7185" width="8.375" style="19" bestFit="1" customWidth="1"/>
    <col min="7186" max="7186" width="10.75" style="19" customWidth="1"/>
    <col min="7187" max="7187" width="10.625" style="19" customWidth="1"/>
    <col min="7188" max="7188" width="13.25" style="19" customWidth="1"/>
    <col min="7189" max="7426" width="10.625" style="19"/>
    <col min="7427" max="7427" width="17" style="19" bestFit="1" customWidth="1"/>
    <col min="7428" max="7428" width="21.625" style="19" bestFit="1" customWidth="1"/>
    <col min="7429" max="7429" width="5.125" style="19" customWidth="1"/>
    <col min="7430" max="7431" width="9.125" style="19" customWidth="1"/>
    <col min="7432" max="7432" width="10.25" style="19" customWidth="1"/>
    <col min="7433" max="7433" width="3.75" style="19" bestFit="1" customWidth="1"/>
    <col min="7434" max="7434" width="5.125" style="19" bestFit="1" customWidth="1"/>
    <col min="7435" max="7435" width="4.625" style="19" bestFit="1" customWidth="1"/>
    <col min="7436" max="7436" width="6" style="19" bestFit="1" customWidth="1"/>
    <col min="7437" max="7437" width="9.625" style="19" customWidth="1"/>
    <col min="7438" max="7438" width="9.625" style="19" bestFit="1" customWidth="1"/>
    <col min="7439" max="7439" width="10.25" style="19" customWidth="1"/>
    <col min="7440" max="7440" width="8" style="19" bestFit="1" customWidth="1"/>
    <col min="7441" max="7441" width="8.375" style="19" bestFit="1" customWidth="1"/>
    <col min="7442" max="7442" width="10.75" style="19" customWidth="1"/>
    <col min="7443" max="7443" width="10.625" style="19" customWidth="1"/>
    <col min="7444" max="7444" width="13.25" style="19" customWidth="1"/>
    <col min="7445" max="7682" width="10.625" style="19"/>
    <col min="7683" max="7683" width="17" style="19" bestFit="1" customWidth="1"/>
    <col min="7684" max="7684" width="21.625" style="19" bestFit="1" customWidth="1"/>
    <col min="7685" max="7685" width="5.125" style="19" customWidth="1"/>
    <col min="7686" max="7687" width="9.125" style="19" customWidth="1"/>
    <col min="7688" max="7688" width="10.25" style="19" customWidth="1"/>
    <col min="7689" max="7689" width="3.75" style="19" bestFit="1" customWidth="1"/>
    <col min="7690" max="7690" width="5.125" style="19" bestFit="1" customWidth="1"/>
    <col min="7691" max="7691" width="4.625" style="19" bestFit="1" customWidth="1"/>
    <col min="7692" max="7692" width="6" style="19" bestFit="1" customWidth="1"/>
    <col min="7693" max="7693" width="9.625" style="19" customWidth="1"/>
    <col min="7694" max="7694" width="9.625" style="19" bestFit="1" customWidth="1"/>
    <col min="7695" max="7695" width="10.25" style="19" customWidth="1"/>
    <col min="7696" max="7696" width="8" style="19" bestFit="1" customWidth="1"/>
    <col min="7697" max="7697" width="8.375" style="19" bestFit="1" customWidth="1"/>
    <col min="7698" max="7698" width="10.75" style="19" customWidth="1"/>
    <col min="7699" max="7699" width="10.625" style="19" customWidth="1"/>
    <col min="7700" max="7700" width="13.25" style="19" customWidth="1"/>
    <col min="7701" max="7938" width="10.625" style="19"/>
    <col min="7939" max="7939" width="17" style="19" bestFit="1" customWidth="1"/>
    <col min="7940" max="7940" width="21.625" style="19" bestFit="1" customWidth="1"/>
    <col min="7941" max="7941" width="5.125" style="19" customWidth="1"/>
    <col min="7942" max="7943" width="9.125" style="19" customWidth="1"/>
    <col min="7944" max="7944" width="10.25" style="19" customWidth="1"/>
    <col min="7945" max="7945" width="3.75" style="19" bestFit="1" customWidth="1"/>
    <col min="7946" max="7946" width="5.125" style="19" bestFit="1" customWidth="1"/>
    <col min="7947" max="7947" width="4.625" style="19" bestFit="1" customWidth="1"/>
    <col min="7948" max="7948" width="6" style="19" bestFit="1" customWidth="1"/>
    <col min="7949" max="7949" width="9.625" style="19" customWidth="1"/>
    <col min="7950" max="7950" width="9.625" style="19" bestFit="1" customWidth="1"/>
    <col min="7951" max="7951" width="10.25" style="19" customWidth="1"/>
    <col min="7952" max="7952" width="8" style="19" bestFit="1" customWidth="1"/>
    <col min="7953" max="7953" width="8.375" style="19" bestFit="1" customWidth="1"/>
    <col min="7954" max="7954" width="10.75" style="19" customWidth="1"/>
    <col min="7955" max="7955" width="10.625" style="19" customWidth="1"/>
    <col min="7956" max="7956" width="13.25" style="19" customWidth="1"/>
    <col min="7957" max="8194" width="10.625" style="19"/>
    <col min="8195" max="8195" width="17" style="19" bestFit="1" customWidth="1"/>
    <col min="8196" max="8196" width="21.625" style="19" bestFit="1" customWidth="1"/>
    <col min="8197" max="8197" width="5.125" style="19" customWidth="1"/>
    <col min="8198" max="8199" width="9.125" style="19" customWidth="1"/>
    <col min="8200" max="8200" width="10.25" style="19" customWidth="1"/>
    <col min="8201" max="8201" width="3.75" style="19" bestFit="1" customWidth="1"/>
    <col min="8202" max="8202" width="5.125" style="19" bestFit="1" customWidth="1"/>
    <col min="8203" max="8203" width="4.625" style="19" bestFit="1" customWidth="1"/>
    <col min="8204" max="8204" width="6" style="19" bestFit="1" customWidth="1"/>
    <col min="8205" max="8205" width="9.625" style="19" customWidth="1"/>
    <col min="8206" max="8206" width="9.625" style="19" bestFit="1" customWidth="1"/>
    <col min="8207" max="8207" width="10.25" style="19" customWidth="1"/>
    <col min="8208" max="8208" width="8" style="19" bestFit="1" customWidth="1"/>
    <col min="8209" max="8209" width="8.375" style="19" bestFit="1" customWidth="1"/>
    <col min="8210" max="8210" width="10.75" style="19" customWidth="1"/>
    <col min="8211" max="8211" width="10.625" style="19" customWidth="1"/>
    <col min="8212" max="8212" width="13.25" style="19" customWidth="1"/>
    <col min="8213" max="8450" width="10.625" style="19"/>
    <col min="8451" max="8451" width="17" style="19" bestFit="1" customWidth="1"/>
    <col min="8452" max="8452" width="21.625" style="19" bestFit="1" customWidth="1"/>
    <col min="8453" max="8453" width="5.125" style="19" customWidth="1"/>
    <col min="8454" max="8455" width="9.125" style="19" customWidth="1"/>
    <col min="8456" max="8456" width="10.25" style="19" customWidth="1"/>
    <col min="8457" max="8457" width="3.75" style="19" bestFit="1" customWidth="1"/>
    <col min="8458" max="8458" width="5.125" style="19" bestFit="1" customWidth="1"/>
    <col min="8459" max="8459" width="4.625" style="19" bestFit="1" customWidth="1"/>
    <col min="8460" max="8460" width="6" style="19" bestFit="1" customWidth="1"/>
    <col min="8461" max="8461" width="9.625" style="19" customWidth="1"/>
    <col min="8462" max="8462" width="9.625" style="19" bestFit="1" customWidth="1"/>
    <col min="8463" max="8463" width="10.25" style="19" customWidth="1"/>
    <col min="8464" max="8464" width="8" style="19" bestFit="1" customWidth="1"/>
    <col min="8465" max="8465" width="8.375" style="19" bestFit="1" customWidth="1"/>
    <col min="8466" max="8466" width="10.75" style="19" customWidth="1"/>
    <col min="8467" max="8467" width="10.625" style="19" customWidth="1"/>
    <col min="8468" max="8468" width="13.25" style="19" customWidth="1"/>
    <col min="8469" max="8706" width="10.625" style="19"/>
    <col min="8707" max="8707" width="17" style="19" bestFit="1" customWidth="1"/>
    <col min="8708" max="8708" width="21.625" style="19" bestFit="1" customWidth="1"/>
    <col min="8709" max="8709" width="5.125" style="19" customWidth="1"/>
    <col min="8710" max="8711" width="9.125" style="19" customWidth="1"/>
    <col min="8712" max="8712" width="10.25" style="19" customWidth="1"/>
    <col min="8713" max="8713" width="3.75" style="19" bestFit="1" customWidth="1"/>
    <col min="8714" max="8714" width="5.125" style="19" bestFit="1" customWidth="1"/>
    <col min="8715" max="8715" width="4.625" style="19" bestFit="1" customWidth="1"/>
    <col min="8716" max="8716" width="6" style="19" bestFit="1" customWidth="1"/>
    <col min="8717" max="8717" width="9.625" style="19" customWidth="1"/>
    <col min="8718" max="8718" width="9.625" style="19" bestFit="1" customWidth="1"/>
    <col min="8719" max="8719" width="10.25" style="19" customWidth="1"/>
    <col min="8720" max="8720" width="8" style="19" bestFit="1" customWidth="1"/>
    <col min="8721" max="8721" width="8.375" style="19" bestFit="1" customWidth="1"/>
    <col min="8722" max="8722" width="10.75" style="19" customWidth="1"/>
    <col min="8723" max="8723" width="10.625" style="19" customWidth="1"/>
    <col min="8724" max="8724" width="13.25" style="19" customWidth="1"/>
    <col min="8725" max="8962" width="10.625" style="19"/>
    <col min="8963" max="8963" width="17" style="19" bestFit="1" customWidth="1"/>
    <col min="8964" max="8964" width="21.625" style="19" bestFit="1" customWidth="1"/>
    <col min="8965" max="8965" width="5.125" style="19" customWidth="1"/>
    <col min="8966" max="8967" width="9.125" style="19" customWidth="1"/>
    <col min="8968" max="8968" width="10.25" style="19" customWidth="1"/>
    <col min="8969" max="8969" width="3.75" style="19" bestFit="1" customWidth="1"/>
    <col min="8970" max="8970" width="5.125" style="19" bestFit="1" customWidth="1"/>
    <col min="8971" max="8971" width="4.625" style="19" bestFit="1" customWidth="1"/>
    <col min="8972" max="8972" width="6" style="19" bestFit="1" customWidth="1"/>
    <col min="8973" max="8973" width="9.625" style="19" customWidth="1"/>
    <col min="8974" max="8974" width="9.625" style="19" bestFit="1" customWidth="1"/>
    <col min="8975" max="8975" width="10.25" style="19" customWidth="1"/>
    <col min="8976" max="8976" width="8" style="19" bestFit="1" customWidth="1"/>
    <col min="8977" max="8977" width="8.375" style="19" bestFit="1" customWidth="1"/>
    <col min="8978" max="8978" width="10.75" style="19" customWidth="1"/>
    <col min="8979" max="8979" width="10.625" style="19" customWidth="1"/>
    <col min="8980" max="8980" width="13.25" style="19" customWidth="1"/>
    <col min="8981" max="9218" width="10.625" style="19"/>
    <col min="9219" max="9219" width="17" style="19" bestFit="1" customWidth="1"/>
    <col min="9220" max="9220" width="21.625" style="19" bestFit="1" customWidth="1"/>
    <col min="9221" max="9221" width="5.125" style="19" customWidth="1"/>
    <col min="9222" max="9223" width="9.125" style="19" customWidth="1"/>
    <col min="9224" max="9224" width="10.25" style="19" customWidth="1"/>
    <col min="9225" max="9225" width="3.75" style="19" bestFit="1" customWidth="1"/>
    <col min="9226" max="9226" width="5.125" style="19" bestFit="1" customWidth="1"/>
    <col min="9227" max="9227" width="4.625" style="19" bestFit="1" customWidth="1"/>
    <col min="9228" max="9228" width="6" style="19" bestFit="1" customWidth="1"/>
    <col min="9229" max="9229" width="9.625" style="19" customWidth="1"/>
    <col min="9230" max="9230" width="9.625" style="19" bestFit="1" customWidth="1"/>
    <col min="9231" max="9231" width="10.25" style="19" customWidth="1"/>
    <col min="9232" max="9232" width="8" style="19" bestFit="1" customWidth="1"/>
    <col min="9233" max="9233" width="8.375" style="19" bestFit="1" customWidth="1"/>
    <col min="9234" max="9234" width="10.75" style="19" customWidth="1"/>
    <col min="9235" max="9235" width="10.625" style="19" customWidth="1"/>
    <col min="9236" max="9236" width="13.25" style="19" customWidth="1"/>
    <col min="9237" max="9474" width="10.625" style="19"/>
    <col min="9475" max="9475" width="17" style="19" bestFit="1" customWidth="1"/>
    <col min="9476" max="9476" width="21.625" style="19" bestFit="1" customWidth="1"/>
    <col min="9477" max="9477" width="5.125" style="19" customWidth="1"/>
    <col min="9478" max="9479" width="9.125" style="19" customWidth="1"/>
    <col min="9480" max="9480" width="10.25" style="19" customWidth="1"/>
    <col min="9481" max="9481" width="3.75" style="19" bestFit="1" customWidth="1"/>
    <col min="9482" max="9482" width="5.125" style="19" bestFit="1" customWidth="1"/>
    <col min="9483" max="9483" width="4.625" style="19" bestFit="1" customWidth="1"/>
    <col min="9484" max="9484" width="6" style="19" bestFit="1" customWidth="1"/>
    <col min="9485" max="9485" width="9.625" style="19" customWidth="1"/>
    <col min="9486" max="9486" width="9.625" style="19" bestFit="1" customWidth="1"/>
    <col min="9487" max="9487" width="10.25" style="19" customWidth="1"/>
    <col min="9488" max="9488" width="8" style="19" bestFit="1" customWidth="1"/>
    <col min="9489" max="9489" width="8.375" style="19" bestFit="1" customWidth="1"/>
    <col min="9490" max="9490" width="10.75" style="19" customWidth="1"/>
    <col min="9491" max="9491" width="10.625" style="19" customWidth="1"/>
    <col min="9492" max="9492" width="13.25" style="19" customWidth="1"/>
    <col min="9493" max="9730" width="10.625" style="19"/>
    <col min="9731" max="9731" width="17" style="19" bestFit="1" customWidth="1"/>
    <col min="9732" max="9732" width="21.625" style="19" bestFit="1" customWidth="1"/>
    <col min="9733" max="9733" width="5.125" style="19" customWidth="1"/>
    <col min="9734" max="9735" width="9.125" style="19" customWidth="1"/>
    <col min="9736" max="9736" width="10.25" style="19" customWidth="1"/>
    <col min="9737" max="9737" width="3.75" style="19" bestFit="1" customWidth="1"/>
    <col min="9738" max="9738" width="5.125" style="19" bestFit="1" customWidth="1"/>
    <col min="9739" max="9739" width="4.625" style="19" bestFit="1" customWidth="1"/>
    <col min="9740" max="9740" width="6" style="19" bestFit="1" customWidth="1"/>
    <col min="9741" max="9741" width="9.625" style="19" customWidth="1"/>
    <col min="9742" max="9742" width="9.625" style="19" bestFit="1" customWidth="1"/>
    <col min="9743" max="9743" width="10.25" style="19" customWidth="1"/>
    <col min="9744" max="9744" width="8" style="19" bestFit="1" customWidth="1"/>
    <col min="9745" max="9745" width="8.375" style="19" bestFit="1" customWidth="1"/>
    <col min="9746" max="9746" width="10.75" style="19" customWidth="1"/>
    <col min="9747" max="9747" width="10.625" style="19" customWidth="1"/>
    <col min="9748" max="9748" width="13.25" style="19" customWidth="1"/>
    <col min="9749" max="9986" width="10.625" style="19"/>
    <col min="9987" max="9987" width="17" style="19" bestFit="1" customWidth="1"/>
    <col min="9988" max="9988" width="21.625" style="19" bestFit="1" customWidth="1"/>
    <col min="9989" max="9989" width="5.125" style="19" customWidth="1"/>
    <col min="9990" max="9991" width="9.125" style="19" customWidth="1"/>
    <col min="9992" max="9992" width="10.25" style="19" customWidth="1"/>
    <col min="9993" max="9993" width="3.75" style="19" bestFit="1" customWidth="1"/>
    <col min="9994" max="9994" width="5.125" style="19" bestFit="1" customWidth="1"/>
    <col min="9995" max="9995" width="4.625" style="19" bestFit="1" customWidth="1"/>
    <col min="9996" max="9996" width="6" style="19" bestFit="1" customWidth="1"/>
    <col min="9997" max="9997" width="9.625" style="19" customWidth="1"/>
    <col min="9998" max="9998" width="9.625" style="19" bestFit="1" customWidth="1"/>
    <col min="9999" max="9999" width="10.25" style="19" customWidth="1"/>
    <col min="10000" max="10000" width="8" style="19" bestFit="1" customWidth="1"/>
    <col min="10001" max="10001" width="8.375" style="19" bestFit="1" customWidth="1"/>
    <col min="10002" max="10002" width="10.75" style="19" customWidth="1"/>
    <col min="10003" max="10003" width="10.625" style="19" customWidth="1"/>
    <col min="10004" max="10004" width="13.25" style="19" customWidth="1"/>
    <col min="10005" max="10242" width="10.625" style="19"/>
    <col min="10243" max="10243" width="17" style="19" bestFit="1" customWidth="1"/>
    <col min="10244" max="10244" width="21.625" style="19" bestFit="1" customWidth="1"/>
    <col min="10245" max="10245" width="5.125" style="19" customWidth="1"/>
    <col min="10246" max="10247" width="9.125" style="19" customWidth="1"/>
    <col min="10248" max="10248" width="10.25" style="19" customWidth="1"/>
    <col min="10249" max="10249" width="3.75" style="19" bestFit="1" customWidth="1"/>
    <col min="10250" max="10250" width="5.125" style="19" bestFit="1" customWidth="1"/>
    <col min="10251" max="10251" width="4.625" style="19" bestFit="1" customWidth="1"/>
    <col min="10252" max="10252" width="6" style="19" bestFit="1" customWidth="1"/>
    <col min="10253" max="10253" width="9.625" style="19" customWidth="1"/>
    <col min="10254" max="10254" width="9.625" style="19" bestFit="1" customWidth="1"/>
    <col min="10255" max="10255" width="10.25" style="19" customWidth="1"/>
    <col min="10256" max="10256" width="8" style="19" bestFit="1" customWidth="1"/>
    <col min="10257" max="10257" width="8.375" style="19" bestFit="1" customWidth="1"/>
    <col min="10258" max="10258" width="10.75" style="19" customWidth="1"/>
    <col min="10259" max="10259" width="10.625" style="19" customWidth="1"/>
    <col min="10260" max="10260" width="13.25" style="19" customWidth="1"/>
    <col min="10261" max="10498" width="10.625" style="19"/>
    <col min="10499" max="10499" width="17" style="19" bestFit="1" customWidth="1"/>
    <col min="10500" max="10500" width="21.625" style="19" bestFit="1" customWidth="1"/>
    <col min="10501" max="10501" width="5.125" style="19" customWidth="1"/>
    <col min="10502" max="10503" width="9.125" style="19" customWidth="1"/>
    <col min="10504" max="10504" width="10.25" style="19" customWidth="1"/>
    <col min="10505" max="10505" width="3.75" style="19" bestFit="1" customWidth="1"/>
    <col min="10506" max="10506" width="5.125" style="19" bestFit="1" customWidth="1"/>
    <col min="10507" max="10507" width="4.625" style="19" bestFit="1" customWidth="1"/>
    <col min="10508" max="10508" width="6" style="19" bestFit="1" customWidth="1"/>
    <col min="10509" max="10509" width="9.625" style="19" customWidth="1"/>
    <col min="10510" max="10510" width="9.625" style="19" bestFit="1" customWidth="1"/>
    <col min="10511" max="10511" width="10.25" style="19" customWidth="1"/>
    <col min="10512" max="10512" width="8" style="19" bestFit="1" customWidth="1"/>
    <col min="10513" max="10513" width="8.375" style="19" bestFit="1" customWidth="1"/>
    <col min="10514" max="10514" width="10.75" style="19" customWidth="1"/>
    <col min="10515" max="10515" width="10.625" style="19" customWidth="1"/>
    <col min="10516" max="10516" width="13.25" style="19" customWidth="1"/>
    <col min="10517" max="10754" width="10.625" style="19"/>
    <col min="10755" max="10755" width="17" style="19" bestFit="1" customWidth="1"/>
    <col min="10756" max="10756" width="21.625" style="19" bestFit="1" customWidth="1"/>
    <col min="10757" max="10757" width="5.125" style="19" customWidth="1"/>
    <col min="10758" max="10759" width="9.125" style="19" customWidth="1"/>
    <col min="10760" max="10760" width="10.25" style="19" customWidth="1"/>
    <col min="10761" max="10761" width="3.75" style="19" bestFit="1" customWidth="1"/>
    <col min="10762" max="10762" width="5.125" style="19" bestFit="1" customWidth="1"/>
    <col min="10763" max="10763" width="4.625" style="19" bestFit="1" customWidth="1"/>
    <col min="10764" max="10764" width="6" style="19" bestFit="1" customWidth="1"/>
    <col min="10765" max="10765" width="9.625" style="19" customWidth="1"/>
    <col min="10766" max="10766" width="9.625" style="19" bestFit="1" customWidth="1"/>
    <col min="10767" max="10767" width="10.25" style="19" customWidth="1"/>
    <col min="10768" max="10768" width="8" style="19" bestFit="1" customWidth="1"/>
    <col min="10769" max="10769" width="8.375" style="19" bestFit="1" customWidth="1"/>
    <col min="10770" max="10770" width="10.75" style="19" customWidth="1"/>
    <col min="10771" max="10771" width="10.625" style="19" customWidth="1"/>
    <col min="10772" max="10772" width="13.25" style="19" customWidth="1"/>
    <col min="10773" max="11010" width="10.625" style="19"/>
    <col min="11011" max="11011" width="17" style="19" bestFit="1" customWidth="1"/>
    <col min="11012" max="11012" width="21.625" style="19" bestFit="1" customWidth="1"/>
    <col min="11013" max="11013" width="5.125" style="19" customWidth="1"/>
    <col min="11014" max="11015" width="9.125" style="19" customWidth="1"/>
    <col min="11016" max="11016" width="10.25" style="19" customWidth="1"/>
    <col min="11017" max="11017" width="3.75" style="19" bestFit="1" customWidth="1"/>
    <col min="11018" max="11018" width="5.125" style="19" bestFit="1" customWidth="1"/>
    <col min="11019" max="11019" width="4.625" style="19" bestFit="1" customWidth="1"/>
    <col min="11020" max="11020" width="6" style="19" bestFit="1" customWidth="1"/>
    <col min="11021" max="11021" width="9.625" style="19" customWidth="1"/>
    <col min="11022" max="11022" width="9.625" style="19" bestFit="1" customWidth="1"/>
    <col min="11023" max="11023" width="10.25" style="19" customWidth="1"/>
    <col min="11024" max="11024" width="8" style="19" bestFit="1" customWidth="1"/>
    <col min="11025" max="11025" width="8.375" style="19" bestFit="1" customWidth="1"/>
    <col min="11026" max="11026" width="10.75" style="19" customWidth="1"/>
    <col min="11027" max="11027" width="10.625" style="19" customWidth="1"/>
    <col min="11028" max="11028" width="13.25" style="19" customWidth="1"/>
    <col min="11029" max="11266" width="10.625" style="19"/>
    <col min="11267" max="11267" width="17" style="19" bestFit="1" customWidth="1"/>
    <col min="11268" max="11268" width="21.625" style="19" bestFit="1" customWidth="1"/>
    <col min="11269" max="11269" width="5.125" style="19" customWidth="1"/>
    <col min="11270" max="11271" width="9.125" style="19" customWidth="1"/>
    <col min="11272" max="11272" width="10.25" style="19" customWidth="1"/>
    <col min="11273" max="11273" width="3.75" style="19" bestFit="1" customWidth="1"/>
    <col min="11274" max="11274" width="5.125" style="19" bestFit="1" customWidth="1"/>
    <col min="11275" max="11275" width="4.625" style="19" bestFit="1" customWidth="1"/>
    <col min="11276" max="11276" width="6" style="19" bestFit="1" customWidth="1"/>
    <col min="11277" max="11277" width="9.625" style="19" customWidth="1"/>
    <col min="11278" max="11278" width="9.625" style="19" bestFit="1" customWidth="1"/>
    <col min="11279" max="11279" width="10.25" style="19" customWidth="1"/>
    <col min="11280" max="11280" width="8" style="19" bestFit="1" customWidth="1"/>
    <col min="11281" max="11281" width="8.375" style="19" bestFit="1" customWidth="1"/>
    <col min="11282" max="11282" width="10.75" style="19" customWidth="1"/>
    <col min="11283" max="11283" width="10.625" style="19" customWidth="1"/>
    <col min="11284" max="11284" width="13.25" style="19" customWidth="1"/>
    <col min="11285" max="11522" width="10.625" style="19"/>
    <col min="11523" max="11523" width="17" style="19" bestFit="1" customWidth="1"/>
    <col min="11524" max="11524" width="21.625" style="19" bestFit="1" customWidth="1"/>
    <col min="11525" max="11525" width="5.125" style="19" customWidth="1"/>
    <col min="11526" max="11527" width="9.125" style="19" customWidth="1"/>
    <col min="11528" max="11528" width="10.25" style="19" customWidth="1"/>
    <col min="11529" max="11529" width="3.75" style="19" bestFit="1" customWidth="1"/>
    <col min="11530" max="11530" width="5.125" style="19" bestFit="1" customWidth="1"/>
    <col min="11531" max="11531" width="4.625" style="19" bestFit="1" customWidth="1"/>
    <col min="11532" max="11532" width="6" style="19" bestFit="1" customWidth="1"/>
    <col min="11533" max="11533" width="9.625" style="19" customWidth="1"/>
    <col min="11534" max="11534" width="9.625" style="19" bestFit="1" customWidth="1"/>
    <col min="11535" max="11535" width="10.25" style="19" customWidth="1"/>
    <col min="11536" max="11536" width="8" style="19" bestFit="1" customWidth="1"/>
    <col min="11537" max="11537" width="8.375" style="19" bestFit="1" customWidth="1"/>
    <col min="11538" max="11538" width="10.75" style="19" customWidth="1"/>
    <col min="11539" max="11539" width="10.625" style="19" customWidth="1"/>
    <col min="11540" max="11540" width="13.25" style="19" customWidth="1"/>
    <col min="11541" max="11778" width="10.625" style="19"/>
    <col min="11779" max="11779" width="17" style="19" bestFit="1" customWidth="1"/>
    <col min="11780" max="11780" width="21.625" style="19" bestFit="1" customWidth="1"/>
    <col min="11781" max="11781" width="5.125" style="19" customWidth="1"/>
    <col min="11782" max="11783" width="9.125" style="19" customWidth="1"/>
    <col min="11784" max="11784" width="10.25" style="19" customWidth="1"/>
    <col min="11785" max="11785" width="3.75" style="19" bestFit="1" customWidth="1"/>
    <col min="11786" max="11786" width="5.125" style="19" bestFit="1" customWidth="1"/>
    <col min="11787" max="11787" width="4.625" style="19" bestFit="1" customWidth="1"/>
    <col min="11788" max="11788" width="6" style="19" bestFit="1" customWidth="1"/>
    <col min="11789" max="11789" width="9.625" style="19" customWidth="1"/>
    <col min="11790" max="11790" width="9.625" style="19" bestFit="1" customWidth="1"/>
    <col min="11791" max="11791" width="10.25" style="19" customWidth="1"/>
    <col min="11792" max="11792" width="8" style="19" bestFit="1" customWidth="1"/>
    <col min="11793" max="11793" width="8.375" style="19" bestFit="1" customWidth="1"/>
    <col min="11794" max="11794" width="10.75" style="19" customWidth="1"/>
    <col min="11795" max="11795" width="10.625" style="19" customWidth="1"/>
    <col min="11796" max="11796" width="13.25" style="19" customWidth="1"/>
    <col min="11797" max="12034" width="10.625" style="19"/>
    <col min="12035" max="12035" width="17" style="19" bestFit="1" customWidth="1"/>
    <col min="12036" max="12036" width="21.625" style="19" bestFit="1" customWidth="1"/>
    <col min="12037" max="12037" width="5.125" style="19" customWidth="1"/>
    <col min="12038" max="12039" width="9.125" style="19" customWidth="1"/>
    <col min="12040" max="12040" width="10.25" style="19" customWidth="1"/>
    <col min="12041" max="12041" width="3.75" style="19" bestFit="1" customWidth="1"/>
    <col min="12042" max="12042" width="5.125" style="19" bestFit="1" customWidth="1"/>
    <col min="12043" max="12043" width="4.625" style="19" bestFit="1" customWidth="1"/>
    <col min="12044" max="12044" width="6" style="19" bestFit="1" customWidth="1"/>
    <col min="12045" max="12045" width="9.625" style="19" customWidth="1"/>
    <col min="12046" max="12046" width="9.625" style="19" bestFit="1" customWidth="1"/>
    <col min="12047" max="12047" width="10.25" style="19" customWidth="1"/>
    <col min="12048" max="12048" width="8" style="19" bestFit="1" customWidth="1"/>
    <col min="12049" max="12049" width="8.375" style="19" bestFit="1" customWidth="1"/>
    <col min="12050" max="12050" width="10.75" style="19" customWidth="1"/>
    <col min="12051" max="12051" width="10.625" style="19" customWidth="1"/>
    <col min="12052" max="12052" width="13.25" style="19" customWidth="1"/>
    <col min="12053" max="12290" width="10.625" style="19"/>
    <col min="12291" max="12291" width="17" style="19" bestFit="1" customWidth="1"/>
    <col min="12292" max="12292" width="21.625" style="19" bestFit="1" customWidth="1"/>
    <col min="12293" max="12293" width="5.125" style="19" customWidth="1"/>
    <col min="12294" max="12295" width="9.125" style="19" customWidth="1"/>
    <col min="12296" max="12296" width="10.25" style="19" customWidth="1"/>
    <col min="12297" max="12297" width="3.75" style="19" bestFit="1" customWidth="1"/>
    <col min="12298" max="12298" width="5.125" style="19" bestFit="1" customWidth="1"/>
    <col min="12299" max="12299" width="4.625" style="19" bestFit="1" customWidth="1"/>
    <col min="12300" max="12300" width="6" style="19" bestFit="1" customWidth="1"/>
    <col min="12301" max="12301" width="9.625" style="19" customWidth="1"/>
    <col min="12302" max="12302" width="9.625" style="19" bestFit="1" customWidth="1"/>
    <col min="12303" max="12303" width="10.25" style="19" customWidth="1"/>
    <col min="12304" max="12304" width="8" style="19" bestFit="1" customWidth="1"/>
    <col min="12305" max="12305" width="8.375" style="19" bestFit="1" customWidth="1"/>
    <col min="12306" max="12306" width="10.75" style="19" customWidth="1"/>
    <col min="12307" max="12307" width="10.625" style="19" customWidth="1"/>
    <col min="12308" max="12308" width="13.25" style="19" customWidth="1"/>
    <col min="12309" max="12546" width="10.625" style="19"/>
    <col min="12547" max="12547" width="17" style="19" bestFit="1" customWidth="1"/>
    <col min="12548" max="12548" width="21.625" style="19" bestFit="1" customWidth="1"/>
    <col min="12549" max="12549" width="5.125" style="19" customWidth="1"/>
    <col min="12550" max="12551" width="9.125" style="19" customWidth="1"/>
    <col min="12552" max="12552" width="10.25" style="19" customWidth="1"/>
    <col min="12553" max="12553" width="3.75" style="19" bestFit="1" customWidth="1"/>
    <col min="12554" max="12554" width="5.125" style="19" bestFit="1" customWidth="1"/>
    <col min="12555" max="12555" width="4.625" style="19" bestFit="1" customWidth="1"/>
    <col min="12556" max="12556" width="6" style="19" bestFit="1" customWidth="1"/>
    <col min="12557" max="12557" width="9.625" style="19" customWidth="1"/>
    <col min="12558" max="12558" width="9.625" style="19" bestFit="1" customWidth="1"/>
    <col min="12559" max="12559" width="10.25" style="19" customWidth="1"/>
    <col min="12560" max="12560" width="8" style="19" bestFit="1" customWidth="1"/>
    <col min="12561" max="12561" width="8.375" style="19" bestFit="1" customWidth="1"/>
    <col min="12562" max="12562" width="10.75" style="19" customWidth="1"/>
    <col min="12563" max="12563" width="10.625" style="19" customWidth="1"/>
    <col min="12564" max="12564" width="13.25" style="19" customWidth="1"/>
    <col min="12565" max="12802" width="10.625" style="19"/>
    <col min="12803" max="12803" width="17" style="19" bestFit="1" customWidth="1"/>
    <col min="12804" max="12804" width="21.625" style="19" bestFit="1" customWidth="1"/>
    <col min="12805" max="12805" width="5.125" style="19" customWidth="1"/>
    <col min="12806" max="12807" width="9.125" style="19" customWidth="1"/>
    <col min="12808" max="12808" width="10.25" style="19" customWidth="1"/>
    <col min="12809" max="12809" width="3.75" style="19" bestFit="1" customWidth="1"/>
    <col min="12810" max="12810" width="5.125" style="19" bestFit="1" customWidth="1"/>
    <col min="12811" max="12811" width="4.625" style="19" bestFit="1" customWidth="1"/>
    <col min="12812" max="12812" width="6" style="19" bestFit="1" customWidth="1"/>
    <col min="12813" max="12813" width="9.625" style="19" customWidth="1"/>
    <col min="12814" max="12814" width="9.625" style="19" bestFit="1" customWidth="1"/>
    <col min="12815" max="12815" width="10.25" style="19" customWidth="1"/>
    <col min="12816" max="12816" width="8" style="19" bestFit="1" customWidth="1"/>
    <col min="12817" max="12817" width="8.375" style="19" bestFit="1" customWidth="1"/>
    <col min="12818" max="12818" width="10.75" style="19" customWidth="1"/>
    <col min="12819" max="12819" width="10.625" style="19" customWidth="1"/>
    <col min="12820" max="12820" width="13.25" style="19" customWidth="1"/>
    <col min="12821" max="13058" width="10.625" style="19"/>
    <col min="13059" max="13059" width="17" style="19" bestFit="1" customWidth="1"/>
    <col min="13060" max="13060" width="21.625" style="19" bestFit="1" customWidth="1"/>
    <col min="13061" max="13061" width="5.125" style="19" customWidth="1"/>
    <col min="13062" max="13063" width="9.125" style="19" customWidth="1"/>
    <col min="13064" max="13064" width="10.25" style="19" customWidth="1"/>
    <col min="13065" max="13065" width="3.75" style="19" bestFit="1" customWidth="1"/>
    <col min="13066" max="13066" width="5.125" style="19" bestFit="1" customWidth="1"/>
    <col min="13067" max="13067" width="4.625" style="19" bestFit="1" customWidth="1"/>
    <col min="13068" max="13068" width="6" style="19" bestFit="1" customWidth="1"/>
    <col min="13069" max="13069" width="9.625" style="19" customWidth="1"/>
    <col min="13070" max="13070" width="9.625" style="19" bestFit="1" customWidth="1"/>
    <col min="13071" max="13071" width="10.25" style="19" customWidth="1"/>
    <col min="13072" max="13072" width="8" style="19" bestFit="1" customWidth="1"/>
    <col min="13073" max="13073" width="8.375" style="19" bestFit="1" customWidth="1"/>
    <col min="13074" max="13074" width="10.75" style="19" customWidth="1"/>
    <col min="13075" max="13075" width="10.625" style="19" customWidth="1"/>
    <col min="13076" max="13076" width="13.25" style="19" customWidth="1"/>
    <col min="13077" max="13314" width="10.625" style="19"/>
    <col min="13315" max="13315" width="17" style="19" bestFit="1" customWidth="1"/>
    <col min="13316" max="13316" width="21.625" style="19" bestFit="1" customWidth="1"/>
    <col min="13317" max="13317" width="5.125" style="19" customWidth="1"/>
    <col min="13318" max="13319" width="9.125" style="19" customWidth="1"/>
    <col min="13320" max="13320" width="10.25" style="19" customWidth="1"/>
    <col min="13321" max="13321" width="3.75" style="19" bestFit="1" customWidth="1"/>
    <col min="13322" max="13322" width="5.125" style="19" bestFit="1" customWidth="1"/>
    <col min="13323" max="13323" width="4.625" style="19" bestFit="1" customWidth="1"/>
    <col min="13324" max="13324" width="6" style="19" bestFit="1" customWidth="1"/>
    <col min="13325" max="13325" width="9.625" style="19" customWidth="1"/>
    <col min="13326" max="13326" width="9.625" style="19" bestFit="1" customWidth="1"/>
    <col min="13327" max="13327" width="10.25" style="19" customWidth="1"/>
    <col min="13328" max="13328" width="8" style="19" bestFit="1" customWidth="1"/>
    <col min="13329" max="13329" width="8.375" style="19" bestFit="1" customWidth="1"/>
    <col min="13330" max="13330" width="10.75" style="19" customWidth="1"/>
    <col min="13331" max="13331" width="10.625" style="19" customWidth="1"/>
    <col min="13332" max="13332" width="13.25" style="19" customWidth="1"/>
    <col min="13333" max="13570" width="10.625" style="19"/>
    <col min="13571" max="13571" width="17" style="19" bestFit="1" customWidth="1"/>
    <col min="13572" max="13572" width="21.625" style="19" bestFit="1" customWidth="1"/>
    <col min="13573" max="13573" width="5.125" style="19" customWidth="1"/>
    <col min="13574" max="13575" width="9.125" style="19" customWidth="1"/>
    <col min="13576" max="13576" width="10.25" style="19" customWidth="1"/>
    <col min="13577" max="13577" width="3.75" style="19" bestFit="1" customWidth="1"/>
    <col min="13578" max="13578" width="5.125" style="19" bestFit="1" customWidth="1"/>
    <col min="13579" max="13579" width="4.625" style="19" bestFit="1" customWidth="1"/>
    <col min="13580" max="13580" width="6" style="19" bestFit="1" customWidth="1"/>
    <col min="13581" max="13581" width="9.625" style="19" customWidth="1"/>
    <col min="13582" max="13582" width="9.625" style="19" bestFit="1" customWidth="1"/>
    <col min="13583" max="13583" width="10.25" style="19" customWidth="1"/>
    <col min="13584" max="13584" width="8" style="19" bestFit="1" customWidth="1"/>
    <col min="13585" max="13585" width="8.375" style="19" bestFit="1" customWidth="1"/>
    <col min="13586" max="13586" width="10.75" style="19" customWidth="1"/>
    <col min="13587" max="13587" width="10.625" style="19" customWidth="1"/>
    <col min="13588" max="13588" width="13.25" style="19" customWidth="1"/>
    <col min="13589" max="13826" width="10.625" style="19"/>
    <col min="13827" max="13827" width="17" style="19" bestFit="1" customWidth="1"/>
    <col min="13828" max="13828" width="21.625" style="19" bestFit="1" customWidth="1"/>
    <col min="13829" max="13829" width="5.125" style="19" customWidth="1"/>
    <col min="13830" max="13831" width="9.125" style="19" customWidth="1"/>
    <col min="13832" max="13832" width="10.25" style="19" customWidth="1"/>
    <col min="13833" max="13833" width="3.75" style="19" bestFit="1" customWidth="1"/>
    <col min="13834" max="13834" width="5.125" style="19" bestFit="1" customWidth="1"/>
    <col min="13835" max="13835" width="4.625" style="19" bestFit="1" customWidth="1"/>
    <col min="13836" max="13836" width="6" style="19" bestFit="1" customWidth="1"/>
    <col min="13837" max="13837" width="9.625" style="19" customWidth="1"/>
    <col min="13838" max="13838" width="9.625" style="19" bestFit="1" customWidth="1"/>
    <col min="13839" max="13839" width="10.25" style="19" customWidth="1"/>
    <col min="13840" max="13840" width="8" style="19" bestFit="1" customWidth="1"/>
    <col min="13841" max="13841" width="8.375" style="19" bestFit="1" customWidth="1"/>
    <col min="13842" max="13842" width="10.75" style="19" customWidth="1"/>
    <col min="13843" max="13843" width="10.625" style="19" customWidth="1"/>
    <col min="13844" max="13844" width="13.25" style="19" customWidth="1"/>
    <col min="13845" max="14082" width="10.625" style="19"/>
    <col min="14083" max="14083" width="17" style="19" bestFit="1" customWidth="1"/>
    <col min="14084" max="14084" width="21.625" style="19" bestFit="1" customWidth="1"/>
    <col min="14085" max="14085" width="5.125" style="19" customWidth="1"/>
    <col min="14086" max="14087" width="9.125" style="19" customWidth="1"/>
    <col min="14088" max="14088" width="10.25" style="19" customWidth="1"/>
    <col min="14089" max="14089" width="3.75" style="19" bestFit="1" customWidth="1"/>
    <col min="14090" max="14090" width="5.125" style="19" bestFit="1" customWidth="1"/>
    <col min="14091" max="14091" width="4.625" style="19" bestFit="1" customWidth="1"/>
    <col min="14092" max="14092" width="6" style="19" bestFit="1" customWidth="1"/>
    <col min="14093" max="14093" width="9.625" style="19" customWidth="1"/>
    <col min="14094" max="14094" width="9.625" style="19" bestFit="1" customWidth="1"/>
    <col min="14095" max="14095" width="10.25" style="19" customWidth="1"/>
    <col min="14096" max="14096" width="8" style="19" bestFit="1" customWidth="1"/>
    <col min="14097" max="14097" width="8.375" style="19" bestFit="1" customWidth="1"/>
    <col min="14098" max="14098" width="10.75" style="19" customWidth="1"/>
    <col min="14099" max="14099" width="10.625" style="19" customWidth="1"/>
    <col min="14100" max="14100" width="13.25" style="19" customWidth="1"/>
    <col min="14101" max="14338" width="10.625" style="19"/>
    <col min="14339" max="14339" width="17" style="19" bestFit="1" customWidth="1"/>
    <col min="14340" max="14340" width="21.625" style="19" bestFit="1" customWidth="1"/>
    <col min="14341" max="14341" width="5.125" style="19" customWidth="1"/>
    <col min="14342" max="14343" width="9.125" style="19" customWidth="1"/>
    <col min="14344" max="14344" width="10.25" style="19" customWidth="1"/>
    <col min="14345" max="14345" width="3.75" style="19" bestFit="1" customWidth="1"/>
    <col min="14346" max="14346" width="5.125" style="19" bestFit="1" customWidth="1"/>
    <col min="14347" max="14347" width="4.625" style="19" bestFit="1" customWidth="1"/>
    <col min="14348" max="14348" width="6" style="19" bestFit="1" customWidth="1"/>
    <col min="14349" max="14349" width="9.625" style="19" customWidth="1"/>
    <col min="14350" max="14350" width="9.625" style="19" bestFit="1" customWidth="1"/>
    <col min="14351" max="14351" width="10.25" style="19" customWidth="1"/>
    <col min="14352" max="14352" width="8" style="19" bestFit="1" customWidth="1"/>
    <col min="14353" max="14353" width="8.375" style="19" bestFit="1" customWidth="1"/>
    <col min="14354" max="14354" width="10.75" style="19" customWidth="1"/>
    <col min="14355" max="14355" width="10.625" style="19" customWidth="1"/>
    <col min="14356" max="14356" width="13.25" style="19" customWidth="1"/>
    <col min="14357" max="14594" width="10.625" style="19"/>
    <col min="14595" max="14595" width="17" style="19" bestFit="1" customWidth="1"/>
    <col min="14596" max="14596" width="21.625" style="19" bestFit="1" customWidth="1"/>
    <col min="14597" max="14597" width="5.125" style="19" customWidth="1"/>
    <col min="14598" max="14599" width="9.125" style="19" customWidth="1"/>
    <col min="14600" max="14600" width="10.25" style="19" customWidth="1"/>
    <col min="14601" max="14601" width="3.75" style="19" bestFit="1" customWidth="1"/>
    <col min="14602" max="14602" width="5.125" style="19" bestFit="1" customWidth="1"/>
    <col min="14603" max="14603" width="4.625" style="19" bestFit="1" customWidth="1"/>
    <col min="14604" max="14604" width="6" style="19" bestFit="1" customWidth="1"/>
    <col min="14605" max="14605" width="9.625" style="19" customWidth="1"/>
    <col min="14606" max="14606" width="9.625" style="19" bestFit="1" customWidth="1"/>
    <col min="14607" max="14607" width="10.25" style="19" customWidth="1"/>
    <col min="14608" max="14608" width="8" style="19" bestFit="1" customWidth="1"/>
    <col min="14609" max="14609" width="8.375" style="19" bestFit="1" customWidth="1"/>
    <col min="14610" max="14610" width="10.75" style="19" customWidth="1"/>
    <col min="14611" max="14611" width="10.625" style="19" customWidth="1"/>
    <col min="14612" max="14612" width="13.25" style="19" customWidth="1"/>
    <col min="14613" max="14850" width="10.625" style="19"/>
    <col min="14851" max="14851" width="17" style="19" bestFit="1" customWidth="1"/>
    <col min="14852" max="14852" width="21.625" style="19" bestFit="1" customWidth="1"/>
    <col min="14853" max="14853" width="5.125" style="19" customWidth="1"/>
    <col min="14854" max="14855" width="9.125" style="19" customWidth="1"/>
    <col min="14856" max="14856" width="10.25" style="19" customWidth="1"/>
    <col min="14857" max="14857" width="3.75" style="19" bestFit="1" customWidth="1"/>
    <col min="14858" max="14858" width="5.125" style="19" bestFit="1" customWidth="1"/>
    <col min="14859" max="14859" width="4.625" style="19" bestFit="1" customWidth="1"/>
    <col min="14860" max="14860" width="6" style="19" bestFit="1" customWidth="1"/>
    <col min="14861" max="14861" width="9.625" style="19" customWidth="1"/>
    <col min="14862" max="14862" width="9.625" style="19" bestFit="1" customWidth="1"/>
    <col min="14863" max="14863" width="10.25" style="19" customWidth="1"/>
    <col min="14864" max="14864" width="8" style="19" bestFit="1" customWidth="1"/>
    <col min="14865" max="14865" width="8.375" style="19" bestFit="1" customWidth="1"/>
    <col min="14866" max="14866" width="10.75" style="19" customWidth="1"/>
    <col min="14867" max="14867" width="10.625" style="19" customWidth="1"/>
    <col min="14868" max="14868" width="13.25" style="19" customWidth="1"/>
    <col min="14869" max="15106" width="10.625" style="19"/>
    <col min="15107" max="15107" width="17" style="19" bestFit="1" customWidth="1"/>
    <col min="15108" max="15108" width="21.625" style="19" bestFit="1" customWidth="1"/>
    <col min="15109" max="15109" width="5.125" style="19" customWidth="1"/>
    <col min="15110" max="15111" width="9.125" style="19" customWidth="1"/>
    <col min="15112" max="15112" width="10.25" style="19" customWidth="1"/>
    <col min="15113" max="15113" width="3.75" style="19" bestFit="1" customWidth="1"/>
    <col min="15114" max="15114" width="5.125" style="19" bestFit="1" customWidth="1"/>
    <col min="15115" max="15115" width="4.625" style="19" bestFit="1" customWidth="1"/>
    <col min="15116" max="15116" width="6" style="19" bestFit="1" customWidth="1"/>
    <col min="15117" max="15117" width="9.625" style="19" customWidth="1"/>
    <col min="15118" max="15118" width="9.625" style="19" bestFit="1" customWidth="1"/>
    <col min="15119" max="15119" width="10.25" style="19" customWidth="1"/>
    <col min="15120" max="15120" width="8" style="19" bestFit="1" customWidth="1"/>
    <col min="15121" max="15121" width="8.375" style="19" bestFit="1" customWidth="1"/>
    <col min="15122" max="15122" width="10.75" style="19" customWidth="1"/>
    <col min="15123" max="15123" width="10.625" style="19" customWidth="1"/>
    <col min="15124" max="15124" width="13.25" style="19" customWidth="1"/>
    <col min="15125" max="15362" width="10.625" style="19"/>
    <col min="15363" max="15363" width="17" style="19" bestFit="1" customWidth="1"/>
    <col min="15364" max="15364" width="21.625" style="19" bestFit="1" customWidth="1"/>
    <col min="15365" max="15365" width="5.125" style="19" customWidth="1"/>
    <col min="15366" max="15367" width="9.125" style="19" customWidth="1"/>
    <col min="15368" max="15368" width="10.25" style="19" customWidth="1"/>
    <col min="15369" max="15369" width="3.75" style="19" bestFit="1" customWidth="1"/>
    <col min="15370" max="15370" width="5.125" style="19" bestFit="1" customWidth="1"/>
    <col min="15371" max="15371" width="4.625" style="19" bestFit="1" customWidth="1"/>
    <col min="15372" max="15372" width="6" style="19" bestFit="1" customWidth="1"/>
    <col min="15373" max="15373" width="9.625" style="19" customWidth="1"/>
    <col min="15374" max="15374" width="9.625" style="19" bestFit="1" customWidth="1"/>
    <col min="15375" max="15375" width="10.25" style="19" customWidth="1"/>
    <col min="15376" max="15376" width="8" style="19" bestFit="1" customWidth="1"/>
    <col min="15377" max="15377" width="8.375" style="19" bestFit="1" customWidth="1"/>
    <col min="15378" max="15378" width="10.75" style="19" customWidth="1"/>
    <col min="15379" max="15379" width="10.625" style="19" customWidth="1"/>
    <col min="15380" max="15380" width="13.25" style="19" customWidth="1"/>
    <col min="15381" max="15618" width="10.625" style="19"/>
    <col min="15619" max="15619" width="17" style="19" bestFit="1" customWidth="1"/>
    <col min="15620" max="15620" width="21.625" style="19" bestFit="1" customWidth="1"/>
    <col min="15621" max="15621" width="5.125" style="19" customWidth="1"/>
    <col min="15622" max="15623" width="9.125" style="19" customWidth="1"/>
    <col min="15624" max="15624" width="10.25" style="19" customWidth="1"/>
    <col min="15625" max="15625" width="3.75" style="19" bestFit="1" customWidth="1"/>
    <col min="15626" max="15626" width="5.125" style="19" bestFit="1" customWidth="1"/>
    <col min="15627" max="15627" width="4.625" style="19" bestFit="1" customWidth="1"/>
    <col min="15628" max="15628" width="6" style="19" bestFit="1" customWidth="1"/>
    <col min="15629" max="15629" width="9.625" style="19" customWidth="1"/>
    <col min="15630" max="15630" width="9.625" style="19" bestFit="1" customWidth="1"/>
    <col min="15631" max="15631" width="10.25" style="19" customWidth="1"/>
    <col min="15632" max="15632" width="8" style="19" bestFit="1" customWidth="1"/>
    <col min="15633" max="15633" width="8.375" style="19" bestFit="1" customWidth="1"/>
    <col min="15634" max="15634" width="10.75" style="19" customWidth="1"/>
    <col min="15635" max="15635" width="10.625" style="19" customWidth="1"/>
    <col min="15636" max="15636" width="13.25" style="19" customWidth="1"/>
    <col min="15637" max="15874" width="10.625" style="19"/>
    <col min="15875" max="15875" width="17" style="19" bestFit="1" customWidth="1"/>
    <col min="15876" max="15876" width="21.625" style="19" bestFit="1" customWidth="1"/>
    <col min="15877" max="15877" width="5.125" style="19" customWidth="1"/>
    <col min="15878" max="15879" width="9.125" style="19" customWidth="1"/>
    <col min="15880" max="15880" width="10.25" style="19" customWidth="1"/>
    <col min="15881" max="15881" width="3.75" style="19" bestFit="1" customWidth="1"/>
    <col min="15882" max="15882" width="5.125" style="19" bestFit="1" customWidth="1"/>
    <col min="15883" max="15883" width="4.625" style="19" bestFit="1" customWidth="1"/>
    <col min="15884" max="15884" width="6" style="19" bestFit="1" customWidth="1"/>
    <col min="15885" max="15885" width="9.625" style="19" customWidth="1"/>
    <col min="15886" max="15886" width="9.625" style="19" bestFit="1" customWidth="1"/>
    <col min="15887" max="15887" width="10.25" style="19" customWidth="1"/>
    <col min="15888" max="15888" width="8" style="19" bestFit="1" customWidth="1"/>
    <col min="15889" max="15889" width="8.375" style="19" bestFit="1" customWidth="1"/>
    <col min="15890" max="15890" width="10.75" style="19" customWidth="1"/>
    <col min="15891" max="15891" width="10.625" style="19" customWidth="1"/>
    <col min="15892" max="15892" width="13.25" style="19" customWidth="1"/>
    <col min="15893" max="16130" width="10.625" style="19"/>
    <col min="16131" max="16131" width="17" style="19" bestFit="1" customWidth="1"/>
    <col min="16132" max="16132" width="21.625" style="19" bestFit="1" customWidth="1"/>
    <col min="16133" max="16133" width="5.125" style="19" customWidth="1"/>
    <col min="16134" max="16135" width="9.125" style="19" customWidth="1"/>
    <col min="16136" max="16136" width="10.25" style="19" customWidth="1"/>
    <col min="16137" max="16137" width="3.75" style="19" bestFit="1" customWidth="1"/>
    <col min="16138" max="16138" width="5.125" style="19" bestFit="1" customWidth="1"/>
    <col min="16139" max="16139" width="4.625" style="19" bestFit="1" customWidth="1"/>
    <col min="16140" max="16140" width="6" style="19" bestFit="1" customWidth="1"/>
    <col min="16141" max="16141" width="9.625" style="19" customWidth="1"/>
    <col min="16142" max="16142" width="9.625" style="19" bestFit="1" customWidth="1"/>
    <col min="16143" max="16143" width="10.25" style="19" customWidth="1"/>
    <col min="16144" max="16144" width="8" style="19" bestFit="1" customWidth="1"/>
    <col min="16145" max="16145" width="8.375" style="19" bestFit="1" customWidth="1"/>
    <col min="16146" max="16146" width="10.75" style="19" customWidth="1"/>
    <col min="16147" max="16147" width="10.625" style="19" customWidth="1"/>
    <col min="16148" max="16148" width="13.25" style="19" customWidth="1"/>
    <col min="16149" max="16384" width="10.625" style="19"/>
  </cols>
  <sheetData>
    <row r="1" spans="2:20" ht="15" customHeight="1">
      <c r="B1" s="699" t="s">
        <v>0</v>
      </c>
      <c r="C1" s="699"/>
      <c r="D1" s="699"/>
      <c r="E1" s="699"/>
      <c r="F1" s="699"/>
      <c r="G1" s="699"/>
      <c r="H1" s="699"/>
      <c r="I1" s="699"/>
      <c r="J1" s="699"/>
      <c r="K1" s="699"/>
      <c r="L1" s="699"/>
      <c r="M1" s="699"/>
      <c r="N1" s="699"/>
      <c r="O1" s="699"/>
      <c r="P1" s="699"/>
      <c r="Q1" s="699"/>
      <c r="R1" s="699"/>
      <c r="S1" s="699"/>
      <c r="T1" s="699"/>
    </row>
    <row r="2" spans="2:20" ht="15" customHeight="1">
      <c r="B2" s="699" t="s">
        <v>1</v>
      </c>
      <c r="C2" s="699"/>
      <c r="D2" s="699"/>
      <c r="E2" s="699"/>
      <c r="F2" s="699"/>
      <c r="G2" s="699"/>
      <c r="H2" s="699"/>
      <c r="I2" s="699"/>
      <c r="J2" s="699"/>
      <c r="K2" s="699"/>
      <c r="L2" s="699"/>
      <c r="M2" s="699"/>
      <c r="N2" s="699"/>
      <c r="O2" s="699"/>
      <c r="P2" s="699"/>
      <c r="Q2" s="699"/>
      <c r="R2" s="699"/>
      <c r="S2" s="699"/>
      <c r="T2" s="699"/>
    </row>
    <row r="3" spans="2:20" ht="15" customHeight="1">
      <c r="B3" s="700"/>
      <c r="C3" s="700"/>
      <c r="D3" s="700"/>
      <c r="E3" s="700"/>
      <c r="F3" s="700"/>
      <c r="G3" s="700"/>
      <c r="H3" s="700"/>
      <c r="I3" s="700"/>
      <c r="J3" s="700"/>
      <c r="K3" s="700"/>
      <c r="L3" s="700"/>
      <c r="M3" s="700"/>
      <c r="N3" s="700"/>
      <c r="O3" s="700"/>
      <c r="P3" s="700"/>
      <c r="Q3" s="700"/>
      <c r="R3" s="700"/>
      <c r="S3" s="700"/>
      <c r="T3" s="700"/>
    </row>
    <row r="4" spans="2:20" ht="15" customHeight="1">
      <c r="B4" s="700"/>
      <c r="C4" s="700"/>
      <c r="D4" s="700"/>
      <c r="E4" s="700"/>
      <c r="F4" s="700"/>
      <c r="G4" s="700"/>
      <c r="H4" s="700"/>
      <c r="I4" s="700"/>
      <c r="J4" s="700"/>
      <c r="K4" s="700"/>
      <c r="L4" s="700"/>
      <c r="M4" s="700"/>
      <c r="N4" s="700"/>
      <c r="O4" s="700"/>
      <c r="P4" s="700"/>
      <c r="Q4" s="700"/>
      <c r="R4" s="700"/>
      <c r="S4" s="700"/>
      <c r="T4" s="700"/>
    </row>
    <row r="5" spans="2:20" ht="15" customHeight="1">
      <c r="B5" s="699" t="s">
        <v>280</v>
      </c>
      <c r="C5" s="699"/>
      <c r="D5" s="699"/>
      <c r="E5" s="699"/>
      <c r="F5" s="699"/>
      <c r="G5" s="699"/>
      <c r="H5" s="699"/>
      <c r="I5" s="699"/>
      <c r="J5" s="699"/>
      <c r="K5" s="699"/>
      <c r="L5" s="699"/>
      <c r="M5" s="699"/>
      <c r="N5" s="699"/>
      <c r="O5" s="699"/>
      <c r="P5" s="699"/>
      <c r="Q5" s="699"/>
      <c r="R5" s="699"/>
      <c r="S5" s="699"/>
      <c r="T5" s="699"/>
    </row>
    <row r="6" spans="2:20" ht="15" customHeight="1" thickBot="1">
      <c r="B6" s="699" t="s">
        <v>281</v>
      </c>
      <c r="C6" s="699"/>
      <c r="D6" s="699"/>
      <c r="E6" s="699"/>
      <c r="F6" s="699"/>
      <c r="G6" s="699"/>
      <c r="H6" s="699"/>
      <c r="I6" s="699"/>
      <c r="J6" s="699"/>
      <c r="K6" s="699"/>
      <c r="L6" s="699"/>
      <c r="M6" s="699"/>
      <c r="N6" s="699"/>
      <c r="O6" s="699"/>
      <c r="P6" s="699"/>
      <c r="Q6" s="699"/>
      <c r="R6" s="699"/>
      <c r="S6" s="699"/>
      <c r="T6" s="699"/>
    </row>
    <row r="7" spans="2:20" ht="15" customHeight="1" thickBot="1">
      <c r="B7" s="702" t="s">
        <v>282</v>
      </c>
      <c r="C7" s="715" t="s">
        <v>283</v>
      </c>
      <c r="D7" s="704" t="s">
        <v>284</v>
      </c>
      <c r="E7" s="706" t="s">
        <v>285</v>
      </c>
      <c r="F7" s="707"/>
      <c r="G7" s="706" t="s">
        <v>286</v>
      </c>
      <c r="H7" s="710" t="s">
        <v>287</v>
      </c>
      <c r="I7" s="711"/>
      <c r="J7" s="711"/>
      <c r="K7" s="711"/>
      <c r="L7" s="712"/>
      <c r="M7" s="713" t="s">
        <v>288</v>
      </c>
      <c r="N7" s="714"/>
      <c r="O7" s="712" t="s">
        <v>289</v>
      </c>
      <c r="P7" s="718" t="s">
        <v>290</v>
      </c>
      <c r="Q7" s="719"/>
      <c r="R7" s="719"/>
      <c r="S7" s="702" t="s">
        <v>291</v>
      </c>
      <c r="T7" s="712" t="s">
        <v>292</v>
      </c>
    </row>
    <row r="8" spans="2:20" ht="29.25" thickBot="1">
      <c r="B8" s="703"/>
      <c r="C8" s="716"/>
      <c r="D8" s="705"/>
      <c r="E8" s="708"/>
      <c r="F8" s="709"/>
      <c r="G8" s="708"/>
      <c r="H8" s="172" t="s">
        <v>293</v>
      </c>
      <c r="I8" s="173" t="s">
        <v>294</v>
      </c>
      <c r="J8" s="174" t="s">
        <v>295</v>
      </c>
      <c r="K8" s="174" t="s">
        <v>296</v>
      </c>
      <c r="L8" s="175" t="s">
        <v>297</v>
      </c>
      <c r="M8" s="176" t="s">
        <v>298</v>
      </c>
      <c r="N8" s="177" t="s">
        <v>299</v>
      </c>
      <c r="O8" s="717"/>
      <c r="P8" s="178" t="s">
        <v>300</v>
      </c>
      <c r="Q8" s="179" t="s">
        <v>301</v>
      </c>
      <c r="R8" s="180" t="s">
        <v>302</v>
      </c>
      <c r="S8" s="703"/>
      <c r="T8" s="717"/>
    </row>
    <row r="9" spans="2:20" s="132" customFormat="1" ht="43.5" customHeight="1">
      <c r="B9" s="133" t="s">
        <v>303</v>
      </c>
      <c r="C9" s="134" t="s">
        <v>304</v>
      </c>
      <c r="D9" s="134" t="s">
        <v>305</v>
      </c>
      <c r="E9" s="720">
        <v>8</v>
      </c>
      <c r="F9" s="720"/>
      <c r="G9" s="169">
        <f>M9+N9+O9+S9+T9+I9+K9+J9+L9</f>
        <v>20</v>
      </c>
      <c r="H9" s="169">
        <f>I9+K9</f>
        <v>13</v>
      </c>
      <c r="I9" s="169">
        <v>13</v>
      </c>
      <c r="J9" s="169">
        <v>0</v>
      </c>
      <c r="K9" s="169">
        <v>0</v>
      </c>
      <c r="L9" s="169">
        <v>0</v>
      </c>
      <c r="M9" s="169">
        <v>1</v>
      </c>
      <c r="N9" s="169">
        <v>0</v>
      </c>
      <c r="O9" s="169">
        <v>0</v>
      </c>
      <c r="P9" s="169" t="s">
        <v>66</v>
      </c>
      <c r="Q9" s="169" t="s">
        <v>66</v>
      </c>
      <c r="R9" s="169" t="s">
        <v>66</v>
      </c>
      <c r="S9" s="169">
        <v>5</v>
      </c>
      <c r="T9" s="135">
        <v>1</v>
      </c>
    </row>
    <row r="10" spans="2:20" s="132" customFormat="1" ht="43.5" customHeight="1">
      <c r="B10" s="136" t="s">
        <v>306</v>
      </c>
      <c r="C10" s="137" t="s">
        <v>304</v>
      </c>
      <c r="D10" s="137" t="s">
        <v>305</v>
      </c>
      <c r="E10" s="698">
        <v>6</v>
      </c>
      <c r="F10" s="698"/>
      <c r="G10" s="170">
        <f t="shared" ref="G10:G26" si="0">H10+M10+N10+O10+S10+T10</f>
        <v>27</v>
      </c>
      <c r="H10" s="170">
        <f t="shared" ref="H10:H26" si="1">I10+K10</f>
        <v>25</v>
      </c>
      <c r="I10" s="170">
        <v>25</v>
      </c>
      <c r="J10" s="170">
        <v>0</v>
      </c>
      <c r="K10" s="170">
        <v>0</v>
      </c>
      <c r="L10" s="170">
        <v>0</v>
      </c>
      <c r="M10" s="170">
        <v>0</v>
      </c>
      <c r="N10" s="170">
        <v>2</v>
      </c>
      <c r="O10" s="170">
        <v>0</v>
      </c>
      <c r="P10" s="170" t="s">
        <v>66</v>
      </c>
      <c r="Q10" s="170" t="s">
        <v>66</v>
      </c>
      <c r="R10" s="170" t="s">
        <v>66</v>
      </c>
      <c r="S10" s="170">
        <v>0</v>
      </c>
      <c r="T10" s="138">
        <v>0</v>
      </c>
    </row>
    <row r="11" spans="2:20" s="132" customFormat="1" ht="43.5" customHeight="1">
      <c r="B11" s="136" t="s">
        <v>307</v>
      </c>
      <c r="C11" s="137" t="s">
        <v>304</v>
      </c>
      <c r="D11" s="137" t="s">
        <v>308</v>
      </c>
      <c r="E11" s="698">
        <v>6</v>
      </c>
      <c r="F11" s="698"/>
      <c r="G11" s="170">
        <f t="shared" si="0"/>
        <v>8</v>
      </c>
      <c r="H11" s="170">
        <f t="shared" si="1"/>
        <v>6</v>
      </c>
      <c r="I11" s="170">
        <v>6</v>
      </c>
      <c r="J11" s="170">
        <v>0</v>
      </c>
      <c r="K11" s="170">
        <v>0</v>
      </c>
      <c r="L11" s="170">
        <v>0</v>
      </c>
      <c r="M11" s="170">
        <v>1</v>
      </c>
      <c r="N11" s="170">
        <v>1</v>
      </c>
      <c r="O11" s="170">
        <v>0</v>
      </c>
      <c r="P11" s="170" t="s">
        <v>66</v>
      </c>
      <c r="Q11" s="170" t="s">
        <v>66</v>
      </c>
      <c r="R11" s="170" t="s">
        <v>66</v>
      </c>
      <c r="S11" s="170">
        <v>0</v>
      </c>
      <c r="T11" s="138">
        <v>0</v>
      </c>
    </row>
    <row r="12" spans="2:20" s="132" customFormat="1" ht="43.5" customHeight="1">
      <c r="B12" s="136" t="s">
        <v>309</v>
      </c>
      <c r="C12" s="137" t="s">
        <v>304</v>
      </c>
      <c r="D12" s="137" t="s">
        <v>308</v>
      </c>
      <c r="E12" s="698">
        <v>13</v>
      </c>
      <c r="F12" s="698"/>
      <c r="G12" s="170">
        <f t="shared" si="0"/>
        <v>21</v>
      </c>
      <c r="H12" s="170">
        <f t="shared" si="1"/>
        <v>21</v>
      </c>
      <c r="I12" s="170">
        <v>21</v>
      </c>
      <c r="J12" s="170">
        <v>0</v>
      </c>
      <c r="K12" s="170">
        <v>0</v>
      </c>
      <c r="L12" s="170">
        <v>0</v>
      </c>
      <c r="M12" s="170">
        <v>0</v>
      </c>
      <c r="N12" s="170">
        <v>0</v>
      </c>
      <c r="O12" s="170">
        <v>0</v>
      </c>
      <c r="P12" s="170" t="s">
        <v>66</v>
      </c>
      <c r="Q12" s="170" t="s">
        <v>66</v>
      </c>
      <c r="R12" s="170" t="s">
        <v>66</v>
      </c>
      <c r="S12" s="170">
        <v>0</v>
      </c>
      <c r="T12" s="138">
        <v>0</v>
      </c>
    </row>
    <row r="13" spans="2:20" s="132" customFormat="1" ht="43.5" customHeight="1">
      <c r="B13" s="136" t="s">
        <v>310</v>
      </c>
      <c r="C13" s="137" t="s">
        <v>304</v>
      </c>
      <c r="D13" s="137" t="s">
        <v>311</v>
      </c>
      <c r="E13" s="698">
        <v>6</v>
      </c>
      <c r="F13" s="698"/>
      <c r="G13" s="170">
        <f t="shared" si="0"/>
        <v>21</v>
      </c>
      <c r="H13" s="170">
        <f t="shared" si="1"/>
        <v>21</v>
      </c>
      <c r="I13" s="170">
        <v>21</v>
      </c>
      <c r="J13" s="170">
        <v>0</v>
      </c>
      <c r="K13" s="170">
        <v>0</v>
      </c>
      <c r="L13" s="170">
        <v>0</v>
      </c>
      <c r="M13" s="170">
        <v>0</v>
      </c>
      <c r="N13" s="170">
        <v>0</v>
      </c>
      <c r="O13" s="170">
        <v>0</v>
      </c>
      <c r="P13" s="170" t="s">
        <v>66</v>
      </c>
      <c r="Q13" s="170" t="s">
        <v>66</v>
      </c>
      <c r="R13" s="170" t="s">
        <v>66</v>
      </c>
      <c r="S13" s="170">
        <v>0</v>
      </c>
      <c r="T13" s="138">
        <v>0</v>
      </c>
    </row>
    <row r="14" spans="2:20" s="132" customFormat="1" ht="43.5" customHeight="1">
      <c r="B14" s="136" t="s">
        <v>312</v>
      </c>
      <c r="C14" s="137" t="s">
        <v>304</v>
      </c>
      <c r="D14" s="137" t="s">
        <v>313</v>
      </c>
      <c r="E14" s="698"/>
      <c r="F14" s="698"/>
      <c r="G14" s="170">
        <f t="shared" si="0"/>
        <v>0</v>
      </c>
      <c r="H14" s="170">
        <f t="shared" si="1"/>
        <v>0</v>
      </c>
      <c r="I14" s="170"/>
      <c r="J14" s="170"/>
      <c r="K14" s="170"/>
      <c r="L14" s="170"/>
      <c r="M14" s="170"/>
      <c r="N14" s="170"/>
      <c r="O14" s="170"/>
      <c r="P14" s="170" t="s">
        <v>66</v>
      </c>
      <c r="Q14" s="170" t="s">
        <v>66</v>
      </c>
      <c r="R14" s="170" t="s">
        <v>66</v>
      </c>
      <c r="S14" s="170">
        <v>0</v>
      </c>
      <c r="T14" s="138">
        <v>0</v>
      </c>
    </row>
    <row r="15" spans="2:20" s="132" customFormat="1" ht="43.5" customHeight="1">
      <c r="B15" s="136" t="s">
        <v>314</v>
      </c>
      <c r="C15" s="137" t="s">
        <v>304</v>
      </c>
      <c r="D15" s="137" t="s">
        <v>305</v>
      </c>
      <c r="E15" s="698">
        <v>11</v>
      </c>
      <c r="F15" s="698"/>
      <c r="G15" s="170">
        <f t="shared" si="0"/>
        <v>36</v>
      </c>
      <c r="H15" s="170">
        <f t="shared" si="1"/>
        <v>35</v>
      </c>
      <c r="I15" s="170">
        <v>35</v>
      </c>
      <c r="J15" s="170">
        <v>0</v>
      </c>
      <c r="K15" s="170">
        <v>0</v>
      </c>
      <c r="L15" s="170">
        <v>0</v>
      </c>
      <c r="M15" s="170">
        <v>0</v>
      </c>
      <c r="N15" s="170">
        <v>1</v>
      </c>
      <c r="O15" s="170">
        <v>0</v>
      </c>
      <c r="P15" s="170" t="s">
        <v>66</v>
      </c>
      <c r="Q15" s="170" t="s">
        <v>66</v>
      </c>
      <c r="R15" s="170" t="s">
        <v>66</v>
      </c>
      <c r="S15" s="170">
        <v>0</v>
      </c>
      <c r="T15" s="138">
        <v>0</v>
      </c>
    </row>
    <row r="16" spans="2:20" s="132" customFormat="1" ht="43.5" customHeight="1">
      <c r="B16" s="136" t="s">
        <v>315</v>
      </c>
      <c r="C16" s="137" t="s">
        <v>304</v>
      </c>
      <c r="D16" s="137" t="s">
        <v>308</v>
      </c>
      <c r="E16" s="698"/>
      <c r="F16" s="698"/>
      <c r="G16" s="170">
        <f t="shared" si="0"/>
        <v>0</v>
      </c>
      <c r="H16" s="170">
        <f t="shared" si="1"/>
        <v>0</v>
      </c>
      <c r="I16" s="170"/>
      <c r="J16" s="170"/>
      <c r="K16" s="170"/>
      <c r="L16" s="170"/>
      <c r="M16" s="170"/>
      <c r="N16" s="170"/>
      <c r="O16" s="170"/>
      <c r="P16" s="170" t="s">
        <v>66</v>
      </c>
      <c r="Q16" s="170" t="s">
        <v>66</v>
      </c>
      <c r="R16" s="170" t="s">
        <v>66</v>
      </c>
      <c r="S16" s="170"/>
      <c r="T16" s="138"/>
    </row>
    <row r="17" spans="2:20" s="132" customFormat="1" ht="43.5" customHeight="1">
      <c r="B17" s="136" t="s">
        <v>316</v>
      </c>
      <c r="C17" s="137" t="s">
        <v>304</v>
      </c>
      <c r="D17" s="137" t="s">
        <v>305</v>
      </c>
      <c r="E17" s="698">
        <v>5</v>
      </c>
      <c r="F17" s="698"/>
      <c r="G17" s="170">
        <f t="shared" si="0"/>
        <v>18</v>
      </c>
      <c r="H17" s="170">
        <f t="shared" si="1"/>
        <v>18</v>
      </c>
      <c r="I17" s="170">
        <v>18</v>
      </c>
      <c r="J17" s="170">
        <v>0</v>
      </c>
      <c r="K17" s="170">
        <v>0</v>
      </c>
      <c r="L17" s="170">
        <v>0</v>
      </c>
      <c r="M17" s="170">
        <v>0</v>
      </c>
      <c r="N17" s="170">
        <v>0</v>
      </c>
      <c r="O17" s="170">
        <v>0</v>
      </c>
      <c r="P17" s="170" t="s">
        <v>66</v>
      </c>
      <c r="Q17" s="170" t="s">
        <v>66</v>
      </c>
      <c r="R17" s="170" t="s">
        <v>66</v>
      </c>
      <c r="S17" s="170">
        <v>0</v>
      </c>
      <c r="T17" s="138">
        <v>0</v>
      </c>
    </row>
    <row r="18" spans="2:20" s="132" customFormat="1" ht="43.5" customHeight="1">
      <c r="B18" s="136" t="s">
        <v>317</v>
      </c>
      <c r="C18" s="137" t="s">
        <v>304</v>
      </c>
      <c r="D18" s="137" t="s">
        <v>311</v>
      </c>
      <c r="E18" s="698">
        <v>6</v>
      </c>
      <c r="F18" s="698"/>
      <c r="G18" s="170">
        <f t="shared" si="0"/>
        <v>49</v>
      </c>
      <c r="H18" s="170">
        <f t="shared" si="1"/>
        <v>47</v>
      </c>
      <c r="I18" s="170">
        <v>47</v>
      </c>
      <c r="J18" s="170">
        <v>0</v>
      </c>
      <c r="K18" s="170">
        <v>0</v>
      </c>
      <c r="L18" s="170">
        <v>0</v>
      </c>
      <c r="M18" s="170">
        <v>1</v>
      </c>
      <c r="N18" s="170">
        <v>1</v>
      </c>
      <c r="O18" s="170">
        <v>0</v>
      </c>
      <c r="P18" s="170" t="s">
        <v>66</v>
      </c>
      <c r="Q18" s="170" t="s">
        <v>66</v>
      </c>
      <c r="R18" s="170" t="s">
        <v>66</v>
      </c>
      <c r="S18" s="170">
        <v>0</v>
      </c>
      <c r="T18" s="138">
        <v>0</v>
      </c>
    </row>
    <row r="19" spans="2:20" s="132" customFormat="1" ht="43.5" customHeight="1">
      <c r="B19" s="136" t="s">
        <v>318</v>
      </c>
      <c r="C19" s="137" t="s">
        <v>304</v>
      </c>
      <c r="D19" s="137" t="s">
        <v>311</v>
      </c>
      <c r="E19" s="698">
        <v>10</v>
      </c>
      <c r="F19" s="698"/>
      <c r="G19" s="170">
        <f t="shared" si="0"/>
        <v>18</v>
      </c>
      <c r="H19" s="170">
        <f t="shared" si="1"/>
        <v>16</v>
      </c>
      <c r="I19" s="170">
        <v>16</v>
      </c>
      <c r="J19" s="170">
        <v>0</v>
      </c>
      <c r="K19" s="170">
        <v>0</v>
      </c>
      <c r="L19" s="170">
        <v>0</v>
      </c>
      <c r="M19" s="170">
        <v>0</v>
      </c>
      <c r="N19" s="170">
        <v>2</v>
      </c>
      <c r="O19" s="170">
        <v>0</v>
      </c>
      <c r="P19" s="170" t="s">
        <v>66</v>
      </c>
      <c r="Q19" s="170" t="s">
        <v>66</v>
      </c>
      <c r="R19" s="170" t="s">
        <v>66</v>
      </c>
      <c r="S19" s="170">
        <v>0</v>
      </c>
      <c r="T19" s="138">
        <v>0</v>
      </c>
    </row>
    <row r="20" spans="2:20" s="132" customFormat="1" ht="43.5" customHeight="1">
      <c r="B20" s="136" t="s">
        <v>319</v>
      </c>
      <c r="C20" s="137" t="s">
        <v>304</v>
      </c>
      <c r="D20" s="137" t="s">
        <v>313</v>
      </c>
      <c r="E20" s="698"/>
      <c r="F20" s="698"/>
      <c r="G20" s="170">
        <f t="shared" si="0"/>
        <v>0</v>
      </c>
      <c r="H20" s="170">
        <f t="shared" si="1"/>
        <v>0</v>
      </c>
      <c r="I20" s="170"/>
      <c r="J20" s="170"/>
      <c r="K20" s="170"/>
      <c r="L20" s="170"/>
      <c r="M20" s="170"/>
      <c r="N20" s="170"/>
      <c r="O20" s="170"/>
      <c r="P20" s="170" t="s">
        <v>66</v>
      </c>
      <c r="Q20" s="170" t="s">
        <v>66</v>
      </c>
      <c r="R20" s="170" t="s">
        <v>66</v>
      </c>
      <c r="S20" s="170"/>
      <c r="T20" s="138"/>
    </row>
    <row r="21" spans="2:20" s="132" customFormat="1" ht="43.5" customHeight="1">
      <c r="B21" s="136" t="s">
        <v>320</v>
      </c>
      <c r="C21" s="137" t="s">
        <v>304</v>
      </c>
      <c r="D21" s="137" t="s">
        <v>311</v>
      </c>
      <c r="E21" s="698">
        <v>8</v>
      </c>
      <c r="F21" s="698"/>
      <c r="G21" s="170">
        <f t="shared" si="0"/>
        <v>24</v>
      </c>
      <c r="H21" s="170">
        <f t="shared" si="1"/>
        <v>24</v>
      </c>
      <c r="I21" s="170">
        <v>24</v>
      </c>
      <c r="J21" s="170">
        <v>0</v>
      </c>
      <c r="K21" s="170">
        <v>0</v>
      </c>
      <c r="L21" s="170">
        <v>0</v>
      </c>
      <c r="M21" s="170">
        <v>0</v>
      </c>
      <c r="N21" s="170">
        <v>0</v>
      </c>
      <c r="O21" s="170">
        <v>0</v>
      </c>
      <c r="P21" s="170" t="s">
        <v>66</v>
      </c>
      <c r="Q21" s="170" t="s">
        <v>66</v>
      </c>
      <c r="R21" s="170" t="s">
        <v>66</v>
      </c>
      <c r="S21" s="170">
        <v>0</v>
      </c>
      <c r="T21" s="138">
        <v>0</v>
      </c>
    </row>
    <row r="22" spans="2:20" s="132" customFormat="1" ht="43.5" customHeight="1">
      <c r="B22" s="136" t="s">
        <v>321</v>
      </c>
      <c r="C22" s="137" t="s">
        <v>304</v>
      </c>
      <c r="D22" s="137" t="s">
        <v>308</v>
      </c>
      <c r="E22" s="698">
        <v>8</v>
      </c>
      <c r="F22" s="698"/>
      <c r="G22" s="170">
        <f t="shared" si="0"/>
        <v>24</v>
      </c>
      <c r="H22" s="170">
        <f t="shared" si="1"/>
        <v>24</v>
      </c>
      <c r="I22" s="170">
        <v>24</v>
      </c>
      <c r="J22" s="170">
        <v>0</v>
      </c>
      <c r="K22" s="170">
        <v>0</v>
      </c>
      <c r="L22" s="170">
        <v>0</v>
      </c>
      <c r="M22" s="170">
        <v>0</v>
      </c>
      <c r="N22" s="170">
        <v>0</v>
      </c>
      <c r="O22" s="170">
        <v>0</v>
      </c>
      <c r="P22" s="170" t="s">
        <v>66</v>
      </c>
      <c r="Q22" s="170" t="s">
        <v>66</v>
      </c>
      <c r="R22" s="170" t="s">
        <v>66</v>
      </c>
      <c r="S22" s="170">
        <v>0</v>
      </c>
      <c r="T22" s="138">
        <v>0</v>
      </c>
    </row>
    <row r="23" spans="2:20" s="132" customFormat="1" ht="43.5" customHeight="1">
      <c r="B23" s="136" t="s">
        <v>322</v>
      </c>
      <c r="C23" s="137" t="s">
        <v>304</v>
      </c>
      <c r="D23" s="137" t="s">
        <v>308</v>
      </c>
      <c r="E23" s="698">
        <v>3</v>
      </c>
      <c r="F23" s="698"/>
      <c r="G23" s="170">
        <f t="shared" si="0"/>
        <v>10</v>
      </c>
      <c r="H23" s="170">
        <f t="shared" si="1"/>
        <v>10</v>
      </c>
      <c r="I23" s="170">
        <v>10</v>
      </c>
      <c r="J23" s="170">
        <v>0</v>
      </c>
      <c r="K23" s="170">
        <v>0</v>
      </c>
      <c r="L23" s="170">
        <v>0</v>
      </c>
      <c r="M23" s="170">
        <v>0</v>
      </c>
      <c r="N23" s="170">
        <v>0</v>
      </c>
      <c r="O23" s="170">
        <v>0</v>
      </c>
      <c r="P23" s="170" t="s">
        <v>66</v>
      </c>
      <c r="Q23" s="170" t="s">
        <v>66</v>
      </c>
      <c r="R23" s="170" t="s">
        <v>66</v>
      </c>
      <c r="S23" s="170">
        <v>0</v>
      </c>
      <c r="T23" s="138">
        <v>0</v>
      </c>
    </row>
    <row r="24" spans="2:20" s="132" customFormat="1" ht="43.5" customHeight="1">
      <c r="B24" s="136" t="s">
        <v>323</v>
      </c>
      <c r="C24" s="137" t="s">
        <v>304</v>
      </c>
      <c r="D24" s="137" t="s">
        <v>308</v>
      </c>
      <c r="E24" s="698">
        <v>3</v>
      </c>
      <c r="F24" s="698"/>
      <c r="G24" s="170">
        <f t="shared" si="0"/>
        <v>12</v>
      </c>
      <c r="H24" s="170">
        <f t="shared" si="1"/>
        <v>12</v>
      </c>
      <c r="I24" s="170">
        <v>12</v>
      </c>
      <c r="J24" s="170">
        <v>0</v>
      </c>
      <c r="K24" s="170">
        <v>0</v>
      </c>
      <c r="L24" s="170">
        <v>0</v>
      </c>
      <c r="M24" s="170">
        <v>0</v>
      </c>
      <c r="N24" s="170">
        <v>0</v>
      </c>
      <c r="O24" s="170">
        <v>0</v>
      </c>
      <c r="P24" s="170" t="s">
        <v>66</v>
      </c>
      <c r="Q24" s="170" t="s">
        <v>66</v>
      </c>
      <c r="R24" s="170" t="s">
        <v>66</v>
      </c>
      <c r="S24" s="170">
        <v>0</v>
      </c>
      <c r="T24" s="138">
        <v>0</v>
      </c>
    </row>
    <row r="25" spans="2:20" s="132" customFormat="1" ht="43.5" customHeight="1">
      <c r="B25" s="136" t="s">
        <v>324</v>
      </c>
      <c r="C25" s="137" t="s">
        <v>304</v>
      </c>
      <c r="D25" s="137" t="s">
        <v>308</v>
      </c>
      <c r="E25" s="698"/>
      <c r="F25" s="698"/>
      <c r="G25" s="170">
        <f t="shared" si="0"/>
        <v>0</v>
      </c>
      <c r="H25" s="170">
        <f t="shared" si="1"/>
        <v>0</v>
      </c>
      <c r="I25" s="170"/>
      <c r="J25" s="170"/>
      <c r="K25" s="170"/>
      <c r="L25" s="170"/>
      <c r="M25" s="170"/>
      <c r="N25" s="170"/>
      <c r="O25" s="170"/>
      <c r="P25" s="170" t="s">
        <v>66</v>
      </c>
      <c r="Q25" s="170" t="s">
        <v>66</v>
      </c>
      <c r="R25" s="170" t="s">
        <v>66</v>
      </c>
      <c r="S25" s="170"/>
      <c r="T25" s="138"/>
    </row>
    <row r="26" spans="2:20" s="132" customFormat="1" ht="55.5" customHeight="1" thickBot="1">
      <c r="B26" s="139" t="s">
        <v>325</v>
      </c>
      <c r="C26" s="140" t="s">
        <v>304</v>
      </c>
      <c r="D26" s="181" t="s">
        <v>326</v>
      </c>
      <c r="E26" s="763"/>
      <c r="F26" s="763"/>
      <c r="G26" s="171">
        <f t="shared" si="0"/>
        <v>0</v>
      </c>
      <c r="H26" s="171">
        <f t="shared" si="1"/>
        <v>0</v>
      </c>
      <c r="I26" s="171"/>
      <c r="J26" s="171"/>
      <c r="K26" s="171"/>
      <c r="L26" s="171"/>
      <c r="M26" s="171"/>
      <c r="N26" s="171"/>
      <c r="O26" s="171"/>
      <c r="P26" s="171" t="s">
        <v>66</v>
      </c>
      <c r="Q26" s="171" t="s">
        <v>66</v>
      </c>
      <c r="R26" s="171" t="s">
        <v>66</v>
      </c>
      <c r="S26" s="171"/>
      <c r="T26" s="141"/>
    </row>
    <row r="27" spans="2:20" ht="31.5" customHeight="1">
      <c r="B27" s="19"/>
      <c r="D27" s="38"/>
      <c r="E27" s="131"/>
      <c r="F27" s="131"/>
      <c r="G27" s="131"/>
      <c r="H27" s="131"/>
      <c r="I27" s="131"/>
      <c r="J27" s="131"/>
      <c r="K27" s="131"/>
      <c r="L27" s="131"/>
      <c r="M27" s="131"/>
      <c r="N27" s="131"/>
      <c r="O27" s="131"/>
      <c r="P27" s="131"/>
      <c r="Q27" s="131"/>
      <c r="R27" s="131"/>
      <c r="S27" s="131"/>
      <c r="T27" s="131"/>
    </row>
    <row r="28" spans="2:20" ht="31.5" customHeight="1">
      <c r="B28" s="19"/>
      <c r="D28" s="38"/>
      <c r="E28" s="131"/>
      <c r="F28" s="131"/>
      <c r="G28" s="131"/>
      <c r="H28" s="131"/>
      <c r="I28" s="131"/>
      <c r="J28" s="131"/>
      <c r="K28" s="131"/>
      <c r="L28" s="131"/>
      <c r="M28" s="131"/>
      <c r="N28" s="131"/>
      <c r="O28" s="131"/>
      <c r="P28" s="131"/>
      <c r="Q28" s="131"/>
      <c r="R28" s="131"/>
      <c r="S28" s="131"/>
      <c r="T28" s="131"/>
    </row>
    <row r="29" spans="2:20" ht="31.5" customHeight="1">
      <c r="B29" s="19"/>
      <c r="D29" s="38"/>
      <c r="E29" s="131"/>
      <c r="F29" s="131"/>
      <c r="G29" s="131"/>
      <c r="H29" s="131"/>
      <c r="I29" s="131"/>
      <c r="J29" s="131"/>
      <c r="K29" s="131"/>
      <c r="L29" s="131"/>
      <c r="M29" s="131"/>
      <c r="N29" s="131"/>
      <c r="O29" s="131"/>
      <c r="P29" s="131"/>
      <c r="Q29" s="131"/>
      <c r="R29" s="131"/>
      <c r="S29" s="131"/>
      <c r="T29" s="131"/>
    </row>
    <row r="30" spans="2:20" ht="31.5" customHeight="1">
      <c r="B30" s="19"/>
      <c r="D30" s="38"/>
      <c r="E30" s="131"/>
      <c r="F30" s="131"/>
      <c r="G30" s="131"/>
      <c r="H30" s="131"/>
      <c r="I30" s="131"/>
      <c r="J30" s="131"/>
      <c r="K30" s="131"/>
      <c r="L30" s="131"/>
      <c r="M30" s="131"/>
      <c r="N30" s="131"/>
      <c r="O30" s="131"/>
      <c r="P30" s="131"/>
      <c r="Q30" s="131"/>
      <c r="R30" s="131"/>
      <c r="S30" s="131"/>
      <c r="T30" s="131"/>
    </row>
    <row r="31" spans="2:20" ht="31.5" customHeight="1">
      <c r="B31" s="19"/>
      <c r="D31" s="38"/>
      <c r="E31" s="131"/>
      <c r="F31" s="131"/>
      <c r="G31" s="131"/>
      <c r="H31" s="131"/>
      <c r="I31" s="131"/>
      <c r="J31" s="131"/>
      <c r="K31" s="131"/>
      <c r="L31" s="131"/>
      <c r="M31" s="131"/>
      <c r="N31" s="131"/>
      <c r="O31" s="131"/>
      <c r="P31" s="131"/>
      <c r="Q31" s="131"/>
      <c r="R31" s="131"/>
      <c r="S31" s="131"/>
      <c r="T31" s="131"/>
    </row>
    <row r="32" spans="2:20" ht="31.5" customHeight="1">
      <c r="B32" s="19"/>
      <c r="D32" s="38"/>
      <c r="E32" s="131"/>
      <c r="F32" s="131"/>
      <c r="G32" s="131"/>
      <c r="H32" s="131"/>
      <c r="I32" s="131"/>
      <c r="J32" s="131"/>
      <c r="K32" s="131"/>
      <c r="L32" s="131"/>
      <c r="M32" s="131"/>
      <c r="N32" s="131"/>
      <c r="O32" s="131"/>
      <c r="P32" s="131"/>
      <c r="Q32" s="131"/>
      <c r="R32" s="131"/>
      <c r="S32" s="131"/>
      <c r="T32" s="131"/>
    </row>
    <row r="33" spans="1:21" ht="31.5" customHeight="1">
      <c r="B33" s="19"/>
      <c r="D33" s="38"/>
      <c r="E33" s="131"/>
      <c r="F33" s="131"/>
      <c r="G33" s="131"/>
      <c r="H33" s="131"/>
      <c r="I33" s="131"/>
      <c r="J33" s="131"/>
      <c r="K33" s="131"/>
      <c r="L33" s="131"/>
      <c r="M33" s="131"/>
      <c r="N33" s="131"/>
      <c r="O33" s="131"/>
      <c r="P33" s="131"/>
      <c r="Q33" s="131"/>
      <c r="R33" s="131"/>
      <c r="S33" s="131"/>
      <c r="T33" s="131"/>
    </row>
    <row r="34" spans="1:21" ht="31.5" customHeight="1">
      <c r="B34" s="19"/>
      <c r="D34" s="38"/>
      <c r="E34" s="131"/>
      <c r="F34" s="131"/>
      <c r="G34" s="131"/>
      <c r="H34" s="131"/>
      <c r="I34" s="131"/>
      <c r="J34" s="131"/>
      <c r="K34" s="131"/>
      <c r="L34" s="131"/>
      <c r="M34" s="131"/>
      <c r="N34" s="131"/>
      <c r="O34" s="131"/>
      <c r="P34" s="131"/>
      <c r="Q34" s="131"/>
      <c r="R34" s="131"/>
      <c r="S34" s="131"/>
      <c r="T34" s="131"/>
    </row>
    <row r="35" spans="1:21" ht="31.5" customHeight="1">
      <c r="B35" s="19"/>
      <c r="D35" s="38"/>
      <c r="E35" s="131"/>
      <c r="F35" s="131"/>
      <c r="G35" s="131"/>
      <c r="H35" s="131"/>
      <c r="I35" s="131"/>
      <c r="J35" s="131"/>
      <c r="K35" s="131"/>
      <c r="L35" s="131"/>
      <c r="M35" s="131"/>
      <c r="N35" s="131"/>
      <c r="O35" s="131"/>
      <c r="P35" s="131"/>
      <c r="Q35" s="131"/>
      <c r="R35" s="131"/>
      <c r="S35" s="131"/>
      <c r="T35" s="131"/>
    </row>
    <row r="36" spans="1:21" ht="15.75" customHeight="1">
      <c r="B36" s="701"/>
      <c r="C36" s="701"/>
      <c r="D36" s="700"/>
      <c r="E36" s="700"/>
      <c r="F36" s="700"/>
      <c r="G36" s="700"/>
      <c r="H36" s="700"/>
      <c r="I36" s="700"/>
      <c r="J36" s="700"/>
      <c r="K36" s="700"/>
      <c r="L36" s="700"/>
      <c r="M36" s="700"/>
      <c r="N36" s="700"/>
      <c r="O36" s="700"/>
      <c r="P36" s="700"/>
      <c r="Q36" s="700"/>
      <c r="R36" s="700"/>
      <c r="S36" s="700"/>
      <c r="T36" s="700"/>
      <c r="U36" s="20"/>
    </row>
    <row r="37" spans="1:21" ht="15" customHeight="1" thickBot="1">
      <c r="B37" s="700"/>
      <c r="C37" s="700"/>
      <c r="D37" s="700"/>
      <c r="E37" s="700"/>
      <c r="F37" s="700"/>
      <c r="G37" s="700"/>
      <c r="H37" s="700"/>
      <c r="I37" s="700"/>
      <c r="J37" s="700"/>
      <c r="K37" s="700"/>
      <c r="L37" s="700"/>
      <c r="M37" s="700"/>
      <c r="N37" s="700"/>
      <c r="O37" s="700"/>
      <c r="P37" s="700"/>
      <c r="Q37" s="700"/>
      <c r="R37" s="700"/>
      <c r="S37" s="700"/>
      <c r="T37" s="700"/>
    </row>
    <row r="38" spans="1:21" ht="27.75" customHeight="1" thickBot="1">
      <c r="B38" s="44" t="s">
        <v>327</v>
      </c>
      <c r="C38" s="735" t="s">
        <v>328</v>
      </c>
      <c r="D38" s="736"/>
      <c r="E38" s="739" t="s">
        <v>329</v>
      </c>
      <c r="F38" s="739"/>
      <c r="G38" s="739"/>
      <c r="H38" s="740"/>
      <c r="I38" s="736" t="s">
        <v>330</v>
      </c>
      <c r="J38" s="741"/>
      <c r="K38" s="741"/>
      <c r="L38" s="742"/>
      <c r="M38" s="106"/>
      <c r="N38" s="743" t="s">
        <v>331</v>
      </c>
      <c r="O38" s="744"/>
      <c r="P38" s="744"/>
      <c r="Q38" s="744"/>
      <c r="R38" s="745"/>
      <c r="S38" s="22"/>
      <c r="T38" s="22"/>
    </row>
    <row r="39" spans="1:21" ht="78.75" customHeight="1" thickBot="1">
      <c r="A39" s="105" t="s">
        <v>332</v>
      </c>
      <c r="B39" s="107">
        <v>2019</v>
      </c>
      <c r="C39" s="725" t="s">
        <v>333</v>
      </c>
      <c r="D39" s="726"/>
      <c r="E39" s="727" t="s">
        <v>334</v>
      </c>
      <c r="F39" s="727"/>
      <c r="G39" s="727"/>
      <c r="H39" s="728"/>
      <c r="I39" s="729" t="s">
        <v>335</v>
      </c>
      <c r="J39" s="727"/>
      <c r="K39" s="727"/>
      <c r="L39" s="728"/>
      <c r="M39" s="106"/>
      <c r="N39" s="755" t="s">
        <v>41</v>
      </c>
      <c r="O39" s="730" t="s">
        <v>336</v>
      </c>
      <c r="P39" s="732" t="s">
        <v>337</v>
      </c>
      <c r="Q39" s="733"/>
      <c r="R39" s="734"/>
      <c r="S39" s="22"/>
      <c r="T39" s="22"/>
    </row>
    <row r="40" spans="1:21" ht="78.75" customHeight="1">
      <c r="A40" s="105" t="s">
        <v>332</v>
      </c>
      <c r="B40" s="107">
        <v>2018</v>
      </c>
      <c r="C40" s="725" t="s">
        <v>338</v>
      </c>
      <c r="D40" s="726"/>
      <c r="E40" s="727" t="s">
        <v>339</v>
      </c>
      <c r="F40" s="727"/>
      <c r="G40" s="727"/>
      <c r="H40" s="728"/>
      <c r="I40" s="729" t="s">
        <v>340</v>
      </c>
      <c r="J40" s="727"/>
      <c r="K40" s="727"/>
      <c r="L40" s="728"/>
      <c r="M40" s="106"/>
      <c r="N40" s="756"/>
      <c r="O40" s="731"/>
      <c r="P40" s="45" t="s">
        <v>341</v>
      </c>
      <c r="Q40" s="45" t="s">
        <v>63</v>
      </c>
      <c r="R40" s="45" t="s">
        <v>342</v>
      </c>
      <c r="S40" s="22"/>
      <c r="T40" s="22"/>
    </row>
    <row r="41" spans="1:21" ht="78.75" customHeight="1">
      <c r="A41" s="105" t="s">
        <v>332</v>
      </c>
      <c r="B41" s="107">
        <v>2019</v>
      </c>
      <c r="C41" s="725" t="s">
        <v>333</v>
      </c>
      <c r="D41" s="726"/>
      <c r="E41" s="727" t="s">
        <v>343</v>
      </c>
      <c r="F41" s="727"/>
      <c r="G41" s="727"/>
      <c r="H41" s="728"/>
      <c r="I41" s="729" t="s">
        <v>344</v>
      </c>
      <c r="J41" s="727"/>
      <c r="K41" s="727"/>
      <c r="L41" s="728"/>
      <c r="M41" s="106"/>
      <c r="N41" s="37">
        <v>2015</v>
      </c>
      <c r="O41" s="46">
        <v>2</v>
      </c>
      <c r="P41" s="47">
        <f>142157882</f>
        <v>142157882</v>
      </c>
      <c r="Q41" s="48">
        <v>0</v>
      </c>
      <c r="R41" s="47">
        <v>0</v>
      </c>
      <c r="S41" s="22"/>
      <c r="T41" s="22"/>
    </row>
    <row r="42" spans="1:21" ht="78.75" customHeight="1">
      <c r="A42" s="105" t="s">
        <v>332</v>
      </c>
      <c r="B42" s="107">
        <v>2016</v>
      </c>
      <c r="C42" s="725" t="s">
        <v>345</v>
      </c>
      <c r="D42" s="726"/>
      <c r="E42" s="727" t="s">
        <v>346</v>
      </c>
      <c r="F42" s="727"/>
      <c r="G42" s="727"/>
      <c r="H42" s="728"/>
      <c r="I42" s="729" t="s">
        <v>347</v>
      </c>
      <c r="J42" s="727"/>
      <c r="K42" s="727"/>
      <c r="L42" s="728"/>
      <c r="M42" s="106"/>
      <c r="N42" s="37">
        <v>2016</v>
      </c>
      <c r="O42" s="46">
        <v>1</v>
      </c>
      <c r="P42" s="47">
        <v>180379132.89410001</v>
      </c>
      <c r="Q42" s="48">
        <v>112802800</v>
      </c>
      <c r="R42" s="47">
        <v>0</v>
      </c>
      <c r="S42" s="22"/>
      <c r="T42" s="22"/>
    </row>
    <row r="43" spans="1:21" ht="78.75" customHeight="1">
      <c r="A43" s="105" t="s">
        <v>332</v>
      </c>
      <c r="B43" s="107">
        <v>2018</v>
      </c>
      <c r="C43" s="725" t="s">
        <v>348</v>
      </c>
      <c r="D43" s="726"/>
      <c r="E43" s="727" t="s">
        <v>349</v>
      </c>
      <c r="F43" s="727"/>
      <c r="G43" s="727"/>
      <c r="H43" s="728"/>
      <c r="I43" s="729" t="s">
        <v>350</v>
      </c>
      <c r="J43" s="727"/>
      <c r="K43" s="727"/>
      <c r="L43" s="728"/>
      <c r="M43" s="106"/>
      <c r="N43" s="37">
        <v>2018</v>
      </c>
      <c r="O43" s="46">
        <v>3</v>
      </c>
      <c r="P43" s="47">
        <f>205428630+153697827+58940354</f>
        <v>418066811</v>
      </c>
      <c r="Q43" s="48">
        <f>0+23003480+36983000</f>
        <v>59986480</v>
      </c>
      <c r="R43" s="47">
        <v>0</v>
      </c>
      <c r="S43" s="22"/>
      <c r="T43" s="22"/>
    </row>
    <row r="44" spans="1:21" ht="78.75" customHeight="1">
      <c r="A44" s="105" t="s">
        <v>332</v>
      </c>
      <c r="B44" s="107">
        <v>2018</v>
      </c>
      <c r="C44" s="725" t="s">
        <v>351</v>
      </c>
      <c r="D44" s="726"/>
      <c r="E44" s="727" t="s">
        <v>352</v>
      </c>
      <c r="F44" s="727"/>
      <c r="G44" s="727"/>
      <c r="H44" s="728"/>
      <c r="I44" s="729" t="s">
        <v>353</v>
      </c>
      <c r="J44" s="727"/>
      <c r="K44" s="727"/>
      <c r="L44" s="728"/>
      <c r="M44" s="106"/>
      <c r="N44" s="37">
        <v>2019</v>
      </c>
      <c r="O44" s="46">
        <v>3</v>
      </c>
      <c r="P44" s="47">
        <f>132401579+153965490</f>
        <v>286367069</v>
      </c>
      <c r="Q44" s="48">
        <f>35654400+119698270</f>
        <v>155352670</v>
      </c>
      <c r="R44" s="47">
        <v>0</v>
      </c>
    </row>
    <row r="45" spans="1:21" ht="78.75" customHeight="1" thickBot="1">
      <c r="A45" s="105" t="s">
        <v>332</v>
      </c>
      <c r="B45" s="107">
        <v>2018</v>
      </c>
      <c r="C45" s="725" t="s">
        <v>333</v>
      </c>
      <c r="D45" s="726"/>
      <c r="E45" s="727" t="s">
        <v>354</v>
      </c>
      <c r="F45" s="727"/>
      <c r="G45" s="727"/>
      <c r="H45" s="728"/>
      <c r="I45" s="729" t="s">
        <v>355</v>
      </c>
      <c r="J45" s="727"/>
      <c r="K45" s="727"/>
      <c r="L45" s="728"/>
      <c r="M45" s="106"/>
      <c r="N45" s="49" t="s">
        <v>60</v>
      </c>
      <c r="O45" s="50">
        <f>SUM(O41:O44)</f>
        <v>9</v>
      </c>
      <c r="P45" s="51">
        <f t="shared" ref="P45:R45" si="2">SUM(P41:P44)</f>
        <v>1026970894.8941</v>
      </c>
      <c r="Q45" s="52">
        <f t="shared" si="2"/>
        <v>328141950</v>
      </c>
      <c r="R45" s="51">
        <f t="shared" si="2"/>
        <v>0</v>
      </c>
      <c r="S45" s="36"/>
      <c r="T45" s="36"/>
    </row>
    <row r="46" spans="1:21" ht="78.75" customHeight="1">
      <c r="A46" s="105" t="s">
        <v>332</v>
      </c>
      <c r="B46" s="107">
        <v>2015</v>
      </c>
      <c r="C46" s="725" t="s">
        <v>338</v>
      </c>
      <c r="D46" s="726"/>
      <c r="E46" s="737" t="s">
        <v>356</v>
      </c>
      <c r="F46" s="737"/>
      <c r="G46" s="737"/>
      <c r="H46" s="738"/>
      <c r="I46" s="729" t="s">
        <v>357</v>
      </c>
      <c r="J46" s="727"/>
      <c r="K46" s="727"/>
      <c r="L46" s="728"/>
      <c r="M46" s="106"/>
      <c r="N46" s="21" t="s">
        <v>72</v>
      </c>
      <c r="O46" s="724" t="s">
        <v>358</v>
      </c>
      <c r="P46" s="724"/>
      <c r="Q46" s="724"/>
      <c r="R46" s="724"/>
      <c r="S46" s="36"/>
      <c r="T46" s="36"/>
    </row>
    <row r="47" spans="1:21" ht="78.75" customHeight="1" thickBot="1">
      <c r="A47" s="105" t="s">
        <v>332</v>
      </c>
      <c r="B47" s="108">
        <v>2015</v>
      </c>
      <c r="C47" s="757" t="s">
        <v>333</v>
      </c>
      <c r="D47" s="758"/>
      <c r="E47" s="761" t="s">
        <v>359</v>
      </c>
      <c r="F47" s="761"/>
      <c r="G47" s="761"/>
      <c r="H47" s="762"/>
      <c r="I47" s="721" t="s">
        <v>360</v>
      </c>
      <c r="J47" s="722"/>
      <c r="K47" s="722"/>
      <c r="L47" s="723"/>
      <c r="M47" s="106"/>
      <c r="N47" s="21"/>
      <c r="O47" s="53"/>
      <c r="P47" s="53"/>
      <c r="Q47" s="53"/>
      <c r="R47" s="53"/>
      <c r="S47" s="36"/>
      <c r="T47" s="36"/>
    </row>
    <row r="48" spans="1:21" ht="15" customHeight="1">
      <c r="B48" s="19"/>
      <c r="C48" s="19"/>
    </row>
    <row r="49" spans="2:26" s="40" customFormat="1" ht="16.5">
      <c r="B49" s="759" t="s">
        <v>361</v>
      </c>
      <c r="C49" s="760"/>
      <c r="D49" s="760"/>
      <c r="E49" s="760"/>
      <c r="F49" s="760"/>
      <c r="G49" s="760"/>
      <c r="H49" s="760"/>
      <c r="I49" s="760"/>
      <c r="J49" s="760"/>
      <c r="K49" s="760"/>
      <c r="L49" s="760"/>
      <c r="M49" s="760"/>
      <c r="N49" s="760"/>
      <c r="O49" s="760"/>
      <c r="P49" s="760"/>
      <c r="Q49" s="760"/>
      <c r="R49" s="760"/>
      <c r="S49" s="760"/>
      <c r="T49" s="760"/>
      <c r="U49" s="760"/>
      <c r="V49" s="760"/>
      <c r="W49" s="760"/>
      <c r="X49" s="59"/>
      <c r="Y49" s="59"/>
      <c r="Z49" s="59"/>
    </row>
    <row r="50" spans="2:26" ht="15" customHeight="1" thickBot="1"/>
    <row r="51" spans="2:26" ht="15" customHeight="1">
      <c r="B51" s="23" t="s">
        <v>294</v>
      </c>
      <c r="C51" s="746" t="s">
        <v>362</v>
      </c>
      <c r="D51" s="747"/>
      <c r="E51" s="747"/>
      <c r="F51" s="748"/>
    </row>
    <row r="52" spans="2:26" ht="15" customHeight="1">
      <c r="B52" s="24" t="s">
        <v>295</v>
      </c>
      <c r="C52" s="749" t="s">
        <v>363</v>
      </c>
      <c r="D52" s="750"/>
      <c r="E52" s="750"/>
      <c r="F52" s="751"/>
    </row>
    <row r="53" spans="2:26" ht="15" customHeight="1">
      <c r="B53" s="24" t="s">
        <v>296</v>
      </c>
      <c r="C53" s="749" t="s">
        <v>364</v>
      </c>
      <c r="D53" s="750"/>
      <c r="E53" s="750"/>
      <c r="F53" s="751"/>
    </row>
    <row r="54" spans="2:26" ht="15" customHeight="1" thickBot="1">
      <c r="B54" s="25" t="s">
        <v>297</v>
      </c>
      <c r="C54" s="752" t="s">
        <v>365</v>
      </c>
      <c r="D54" s="753"/>
      <c r="E54" s="753"/>
      <c r="F54" s="754"/>
    </row>
  </sheetData>
  <autoFilter ref="B7:T26" xr:uid="{19F5DDD2-5258-4A65-BB67-1512527A0633}">
    <filterColumn colId="3" showButton="0"/>
    <filterColumn colId="6" showButton="0"/>
    <filterColumn colId="7" showButton="0"/>
    <filterColumn colId="8" showButton="0"/>
    <filterColumn colId="9" showButton="0"/>
    <filterColumn colId="11" showButton="0"/>
    <filterColumn colId="14" showButton="0"/>
    <filterColumn colId="15" showButton="0"/>
  </autoFilter>
  <mergeCells count="77">
    <mergeCell ref="E26:F26"/>
    <mergeCell ref="E21:F21"/>
    <mergeCell ref="E22:F22"/>
    <mergeCell ref="E23:F23"/>
    <mergeCell ref="E24:F24"/>
    <mergeCell ref="E25:F25"/>
    <mergeCell ref="C51:F51"/>
    <mergeCell ref="C52:F52"/>
    <mergeCell ref="C53:F53"/>
    <mergeCell ref="C54:F54"/>
    <mergeCell ref="N39:N40"/>
    <mergeCell ref="C44:D44"/>
    <mergeCell ref="C45:D45"/>
    <mergeCell ref="C46:D46"/>
    <mergeCell ref="C47:D47"/>
    <mergeCell ref="E43:H43"/>
    <mergeCell ref="I43:L43"/>
    <mergeCell ref="C39:D39"/>
    <mergeCell ref="C40:D40"/>
    <mergeCell ref="C41:D41"/>
    <mergeCell ref="B49:W49"/>
    <mergeCell ref="E47:H47"/>
    <mergeCell ref="C38:D38"/>
    <mergeCell ref="E46:H46"/>
    <mergeCell ref="B37:T37"/>
    <mergeCell ref="E38:H38"/>
    <mergeCell ref="I38:L38"/>
    <mergeCell ref="N38:R38"/>
    <mergeCell ref="E39:H39"/>
    <mergeCell ref="I39:L39"/>
    <mergeCell ref="I45:L45"/>
    <mergeCell ref="I47:L47"/>
    <mergeCell ref="O46:R46"/>
    <mergeCell ref="C42:D42"/>
    <mergeCell ref="C43:D43"/>
    <mergeCell ref="E40:H40"/>
    <mergeCell ref="I40:L40"/>
    <mergeCell ref="E41:H41"/>
    <mergeCell ref="I41:L41"/>
    <mergeCell ref="I46:L46"/>
    <mergeCell ref="E42:H42"/>
    <mergeCell ref="I42:L42"/>
    <mergeCell ref="O39:O40"/>
    <mergeCell ref="P39:R39"/>
    <mergeCell ref="E44:H44"/>
    <mergeCell ref="I44:L44"/>
    <mergeCell ref="E45:H45"/>
    <mergeCell ref="B36:T36"/>
    <mergeCell ref="B7:B8"/>
    <mergeCell ref="D7:D8"/>
    <mergeCell ref="E7:F8"/>
    <mergeCell ref="G7:G8"/>
    <mergeCell ref="H7:L7"/>
    <mergeCell ref="M7:N7"/>
    <mergeCell ref="C7:C8"/>
    <mergeCell ref="O7:O8"/>
    <mergeCell ref="P7:R7"/>
    <mergeCell ref="S7:S8"/>
    <mergeCell ref="T7:T8"/>
    <mergeCell ref="E9:F9"/>
    <mergeCell ref="E10:F10"/>
    <mergeCell ref="E11:F11"/>
    <mergeCell ref="E12:F12"/>
    <mergeCell ref="B6:T6"/>
    <mergeCell ref="B1:T1"/>
    <mergeCell ref="B2:T2"/>
    <mergeCell ref="B3:T3"/>
    <mergeCell ref="B4:T4"/>
    <mergeCell ref="B5:T5"/>
    <mergeCell ref="E18:F18"/>
    <mergeCell ref="E19:F19"/>
    <mergeCell ref="E20:F20"/>
    <mergeCell ref="E13:F13"/>
    <mergeCell ref="E14:F14"/>
    <mergeCell ref="E15:F15"/>
    <mergeCell ref="E16:F16"/>
    <mergeCell ref="E17:F17"/>
  </mergeCells>
  <phoneticPr fontId="58" type="noConversion"/>
  <pageMargins left="0.62" right="0.4" top="1" bottom="0.72" header="0" footer="0"/>
  <pageSetup scale="68"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6E31B-2F29-4688-8C53-1D079E6B261B}">
  <sheetPr>
    <tabColor theme="6" tint="0.39997558519241921"/>
  </sheetPr>
  <dimension ref="A1:V76"/>
  <sheetViews>
    <sheetView showGridLines="0" zoomScale="60" zoomScaleNormal="60" workbookViewId="0">
      <selection activeCell="B76" sqref="B76:V76"/>
    </sheetView>
  </sheetViews>
  <sheetFormatPr defaultColWidth="11" defaultRowHeight="16.5"/>
  <cols>
    <col min="1" max="1" width="3.25" style="240" bestFit="1" customWidth="1"/>
    <col min="2" max="2" width="19.375" style="240" customWidth="1"/>
    <col min="3" max="3" width="59.375" style="240" customWidth="1"/>
    <col min="4" max="4" width="19.75" style="240" customWidth="1"/>
    <col min="5" max="5" width="32.125" style="240" bestFit="1" customWidth="1"/>
    <col min="6" max="6" width="36.375" style="240" bestFit="1" customWidth="1"/>
    <col min="7" max="7" width="32.75" style="240" customWidth="1"/>
    <col min="8" max="8" width="56.25" style="242" customWidth="1"/>
    <col min="9" max="9" width="32.75" style="242" customWidth="1"/>
    <col min="10" max="10" width="37" style="240" bestFit="1" customWidth="1"/>
    <col min="11" max="11" width="47.625" style="242" customWidth="1"/>
    <col min="12" max="12" width="39.125" style="242" customWidth="1"/>
    <col min="13" max="16384" width="11" style="240"/>
  </cols>
  <sheetData>
    <row r="1" spans="1:12">
      <c r="C1" s="241"/>
      <c r="D1" s="241"/>
      <c r="E1" s="241"/>
      <c r="F1" s="241"/>
      <c r="J1" s="243"/>
      <c r="K1" s="243"/>
      <c r="L1" s="243"/>
    </row>
    <row r="2" spans="1:12" ht="21.75" customHeight="1">
      <c r="A2" s="244"/>
      <c r="B2" s="244"/>
      <c r="C2" s="644" t="s">
        <v>0</v>
      </c>
      <c r="D2" s="644"/>
      <c r="E2" s="644"/>
      <c r="F2" s="644"/>
      <c r="G2" s="644"/>
      <c r="H2" s="644"/>
      <c r="I2" s="338"/>
      <c r="J2" s="245"/>
      <c r="K2" s="245"/>
      <c r="L2" s="245"/>
    </row>
    <row r="3" spans="1:12" ht="21.75" customHeight="1">
      <c r="A3" s="244"/>
      <c r="B3" s="244"/>
      <c r="C3" s="644" t="s">
        <v>1</v>
      </c>
      <c r="D3" s="644"/>
      <c r="E3" s="644"/>
      <c r="F3" s="644"/>
      <c r="G3" s="644"/>
      <c r="H3" s="644"/>
      <c r="I3" s="338"/>
      <c r="J3" s="245"/>
      <c r="K3" s="245"/>
      <c r="L3" s="245"/>
    </row>
    <row r="4" spans="1:12" ht="21.75" customHeight="1" thickBot="1">
      <c r="A4" s="244"/>
      <c r="B4" s="244"/>
      <c r="C4" s="795" t="s">
        <v>366</v>
      </c>
      <c r="D4" s="795"/>
      <c r="E4" s="795"/>
      <c r="F4" s="795"/>
      <c r="G4" s="795"/>
      <c r="H4" s="795"/>
      <c r="I4" s="338"/>
      <c r="J4" s="245"/>
      <c r="K4" s="245"/>
      <c r="L4" s="245"/>
    </row>
    <row r="5" spans="1:12" ht="19.5" thickBot="1">
      <c r="A5" s="244"/>
      <c r="B5" s="796" t="s">
        <v>367</v>
      </c>
      <c r="C5" s="797"/>
      <c r="D5" s="797"/>
      <c r="E5" s="797"/>
      <c r="F5" s="797"/>
      <c r="G5" s="797"/>
      <c r="H5" s="797"/>
      <c r="I5" s="797"/>
      <c r="J5" s="797"/>
      <c r="K5" s="797"/>
      <c r="L5" s="798"/>
    </row>
    <row r="6" spans="1:12" ht="36.6" customHeight="1" thickBot="1">
      <c r="B6" s="488" t="s">
        <v>368</v>
      </c>
      <c r="C6" s="489" t="s">
        <v>369</v>
      </c>
      <c r="D6" s="490" t="s">
        <v>370</v>
      </c>
      <c r="E6" s="246" t="s">
        <v>371</v>
      </c>
      <c r="F6" s="246" t="s">
        <v>372</v>
      </c>
      <c r="G6" s="246" t="s">
        <v>373</v>
      </c>
      <c r="H6" s="246" t="s">
        <v>374</v>
      </c>
      <c r="I6" s="246" t="s">
        <v>375</v>
      </c>
      <c r="J6" s="246" t="s">
        <v>376</v>
      </c>
      <c r="K6" s="246" t="s">
        <v>377</v>
      </c>
      <c r="L6" s="491" t="s">
        <v>378</v>
      </c>
    </row>
    <row r="7" spans="1:12" ht="121.5" customHeight="1" thickTop="1" thickBot="1">
      <c r="B7" s="778" t="s">
        <v>379</v>
      </c>
      <c r="C7" s="781" t="s">
        <v>380</v>
      </c>
      <c r="D7" s="781">
        <v>2015</v>
      </c>
      <c r="E7" s="781" t="s">
        <v>381</v>
      </c>
      <c r="F7" s="492" t="s">
        <v>382</v>
      </c>
      <c r="G7" s="492" t="s">
        <v>383</v>
      </c>
      <c r="H7" s="492" t="s">
        <v>384</v>
      </c>
      <c r="I7" s="781" t="s">
        <v>385</v>
      </c>
      <c r="J7" s="781" t="s">
        <v>386</v>
      </c>
      <c r="K7" s="781" t="s">
        <v>387</v>
      </c>
      <c r="L7" s="783" t="s">
        <v>388</v>
      </c>
    </row>
    <row r="8" spans="1:12" ht="121.5" customHeight="1" thickTop="1" thickBot="1">
      <c r="B8" s="779"/>
      <c r="C8" s="773"/>
      <c r="D8" s="773"/>
      <c r="E8" s="773"/>
      <c r="F8" s="492" t="s">
        <v>389</v>
      </c>
      <c r="G8" s="492" t="s">
        <v>390</v>
      </c>
      <c r="H8" s="492" t="s">
        <v>391</v>
      </c>
      <c r="I8" s="773"/>
      <c r="J8" s="773"/>
      <c r="K8" s="773"/>
      <c r="L8" s="776"/>
    </row>
    <row r="9" spans="1:12" ht="121.5" customHeight="1" thickTop="1" thickBot="1">
      <c r="B9" s="779"/>
      <c r="C9" s="773"/>
      <c r="D9" s="773"/>
      <c r="E9" s="773"/>
      <c r="F9" s="492" t="s">
        <v>389</v>
      </c>
      <c r="G9" s="492" t="s">
        <v>392</v>
      </c>
      <c r="H9" s="492" t="s">
        <v>393</v>
      </c>
      <c r="I9" s="773"/>
      <c r="J9" s="773"/>
      <c r="K9" s="773"/>
      <c r="L9" s="776"/>
    </row>
    <row r="10" spans="1:12" ht="121.5" customHeight="1" thickTop="1" thickBot="1">
      <c r="B10" s="779"/>
      <c r="C10" s="773"/>
      <c r="D10" s="773"/>
      <c r="E10" s="773"/>
      <c r="F10" s="492" t="s">
        <v>389</v>
      </c>
      <c r="G10" s="492" t="s">
        <v>394</v>
      </c>
      <c r="H10" s="492" t="s">
        <v>395</v>
      </c>
      <c r="I10" s="773"/>
      <c r="J10" s="773"/>
      <c r="K10" s="773"/>
      <c r="L10" s="776"/>
    </row>
    <row r="11" spans="1:12" ht="121.5" customHeight="1" thickTop="1" thickBot="1">
      <c r="B11" s="779"/>
      <c r="C11" s="773"/>
      <c r="D11" s="773"/>
      <c r="E11" s="773"/>
      <c r="F11" s="492" t="s">
        <v>389</v>
      </c>
      <c r="G11" s="492" t="s">
        <v>394</v>
      </c>
      <c r="H11" s="492" t="s">
        <v>396</v>
      </c>
      <c r="I11" s="773"/>
      <c r="J11" s="773"/>
      <c r="K11" s="773"/>
      <c r="L11" s="776"/>
    </row>
    <row r="12" spans="1:12" ht="121.5" customHeight="1" thickTop="1" thickBot="1">
      <c r="B12" s="779"/>
      <c r="C12" s="773"/>
      <c r="D12" s="773"/>
      <c r="E12" s="773"/>
      <c r="F12" s="492" t="s">
        <v>389</v>
      </c>
      <c r="G12" s="492" t="s">
        <v>397</v>
      </c>
      <c r="H12" s="492" t="s">
        <v>398</v>
      </c>
      <c r="I12" s="773"/>
      <c r="J12" s="773"/>
      <c r="K12" s="773"/>
      <c r="L12" s="776"/>
    </row>
    <row r="13" spans="1:12" ht="121.5" customHeight="1" thickTop="1" thickBot="1">
      <c r="B13" s="779"/>
      <c r="C13" s="773"/>
      <c r="D13" s="773"/>
      <c r="E13" s="773"/>
      <c r="F13" s="492" t="s">
        <v>389</v>
      </c>
      <c r="G13" s="492" t="s">
        <v>399</v>
      </c>
      <c r="H13" s="492" t="s">
        <v>400</v>
      </c>
      <c r="I13" s="773"/>
      <c r="J13" s="773"/>
      <c r="K13" s="773"/>
      <c r="L13" s="776"/>
    </row>
    <row r="14" spans="1:12" ht="121.5" customHeight="1" thickTop="1" thickBot="1">
      <c r="B14" s="780"/>
      <c r="C14" s="782"/>
      <c r="D14" s="782"/>
      <c r="E14" s="782"/>
      <c r="F14" s="492" t="s">
        <v>401</v>
      </c>
      <c r="G14" s="492" t="s">
        <v>402</v>
      </c>
      <c r="H14" s="492" t="s">
        <v>403</v>
      </c>
      <c r="I14" s="782"/>
      <c r="J14" s="782"/>
      <c r="K14" s="782"/>
      <c r="L14" s="784"/>
    </row>
    <row r="15" spans="1:12" ht="121.5" customHeight="1" thickTop="1" thickBot="1">
      <c r="B15" s="778" t="s">
        <v>404</v>
      </c>
      <c r="C15" s="781" t="s">
        <v>405</v>
      </c>
      <c r="D15" s="781">
        <v>2017</v>
      </c>
      <c r="E15" s="781" t="s">
        <v>406</v>
      </c>
      <c r="F15" s="492" t="s">
        <v>407</v>
      </c>
      <c r="G15" s="492" t="s">
        <v>408</v>
      </c>
      <c r="H15" s="492" t="s">
        <v>409</v>
      </c>
      <c r="I15" s="781" t="s">
        <v>385</v>
      </c>
      <c r="J15" s="781" t="s">
        <v>386</v>
      </c>
      <c r="K15" s="781" t="s">
        <v>410</v>
      </c>
      <c r="L15" s="783" t="s">
        <v>411</v>
      </c>
    </row>
    <row r="16" spans="1:12" ht="121.5" customHeight="1" thickTop="1" thickBot="1">
      <c r="B16" s="779"/>
      <c r="C16" s="773"/>
      <c r="D16" s="773"/>
      <c r="E16" s="773"/>
      <c r="F16" s="492" t="s">
        <v>407</v>
      </c>
      <c r="G16" s="492" t="s">
        <v>412</v>
      </c>
      <c r="H16" s="492" t="s">
        <v>413</v>
      </c>
      <c r="I16" s="773"/>
      <c r="J16" s="773"/>
      <c r="K16" s="773"/>
      <c r="L16" s="776"/>
    </row>
    <row r="17" spans="2:12" ht="121.5" customHeight="1" thickTop="1" thickBot="1">
      <c r="B17" s="779"/>
      <c r="C17" s="773"/>
      <c r="D17" s="773"/>
      <c r="E17" s="773"/>
      <c r="F17" s="492" t="s">
        <v>414</v>
      </c>
      <c r="G17" s="492" t="s">
        <v>415</v>
      </c>
      <c r="H17" s="492" t="s">
        <v>416</v>
      </c>
      <c r="I17" s="773"/>
      <c r="J17" s="773"/>
      <c r="K17" s="773"/>
      <c r="L17" s="776"/>
    </row>
    <row r="18" spans="2:12" ht="121.5" customHeight="1" thickTop="1" thickBot="1">
      <c r="B18" s="779"/>
      <c r="C18" s="773"/>
      <c r="D18" s="773"/>
      <c r="E18" s="773"/>
      <c r="F18" s="492" t="s">
        <v>382</v>
      </c>
      <c r="G18" s="492" t="s">
        <v>417</v>
      </c>
      <c r="H18" s="492" t="s">
        <v>418</v>
      </c>
      <c r="I18" s="773"/>
      <c r="J18" s="773"/>
      <c r="K18" s="773"/>
      <c r="L18" s="776"/>
    </row>
    <row r="19" spans="2:12" ht="121.5" customHeight="1" thickTop="1" thickBot="1">
      <c r="B19" s="779"/>
      <c r="C19" s="773"/>
      <c r="D19" s="773"/>
      <c r="E19" s="773"/>
      <c r="F19" s="492" t="s">
        <v>382</v>
      </c>
      <c r="G19" s="492" t="s">
        <v>419</v>
      </c>
      <c r="H19" s="492" t="s">
        <v>420</v>
      </c>
      <c r="I19" s="773"/>
      <c r="J19" s="773"/>
      <c r="K19" s="773"/>
      <c r="L19" s="776"/>
    </row>
    <row r="20" spans="2:12" ht="121.5" customHeight="1" thickTop="1" thickBot="1">
      <c r="B20" s="779"/>
      <c r="C20" s="773"/>
      <c r="D20" s="773"/>
      <c r="E20" s="773"/>
      <c r="F20" s="492" t="s">
        <v>401</v>
      </c>
      <c r="G20" s="492" t="s">
        <v>421</v>
      </c>
      <c r="H20" s="492" t="s">
        <v>422</v>
      </c>
      <c r="I20" s="773"/>
      <c r="J20" s="773"/>
      <c r="K20" s="773"/>
      <c r="L20" s="776"/>
    </row>
    <row r="21" spans="2:12" ht="121.5" customHeight="1" thickTop="1" thickBot="1">
      <c r="B21" s="780"/>
      <c r="C21" s="782"/>
      <c r="D21" s="782"/>
      <c r="E21" s="782"/>
      <c r="F21" s="492" t="s">
        <v>401</v>
      </c>
      <c r="G21" s="492" t="s">
        <v>412</v>
      </c>
      <c r="H21" s="492" t="s">
        <v>423</v>
      </c>
      <c r="I21" s="782"/>
      <c r="J21" s="782"/>
      <c r="K21" s="782"/>
      <c r="L21" s="784"/>
    </row>
    <row r="22" spans="2:12" ht="121.5" customHeight="1" thickTop="1" thickBot="1">
      <c r="B22" s="493" t="s">
        <v>424</v>
      </c>
      <c r="C22" s="492" t="s">
        <v>425</v>
      </c>
      <c r="D22" s="492">
        <v>2018</v>
      </c>
      <c r="E22" s="492" t="s">
        <v>381</v>
      </c>
      <c r="F22" s="492" t="s">
        <v>401</v>
      </c>
      <c r="G22" s="492" t="s">
        <v>426</v>
      </c>
      <c r="H22" s="492" t="s">
        <v>427</v>
      </c>
      <c r="I22" s="494" t="s">
        <v>428</v>
      </c>
      <c r="J22" s="492" t="s">
        <v>386</v>
      </c>
      <c r="K22" s="492" t="s">
        <v>429</v>
      </c>
      <c r="L22" s="495" t="s">
        <v>411</v>
      </c>
    </row>
    <row r="23" spans="2:12" ht="121.5" customHeight="1" thickTop="1" thickBot="1">
      <c r="B23" s="778" t="s">
        <v>430</v>
      </c>
      <c r="C23" s="781" t="s">
        <v>431</v>
      </c>
      <c r="D23" s="781">
        <v>2018</v>
      </c>
      <c r="E23" s="781" t="s">
        <v>381</v>
      </c>
      <c r="F23" s="492" t="s">
        <v>407</v>
      </c>
      <c r="G23" s="492" t="s">
        <v>432</v>
      </c>
      <c r="H23" s="492" t="s">
        <v>433</v>
      </c>
      <c r="I23" s="781" t="s">
        <v>428</v>
      </c>
      <c r="J23" s="781" t="s">
        <v>386</v>
      </c>
      <c r="K23" s="781" t="s">
        <v>429</v>
      </c>
      <c r="L23" s="783" t="s">
        <v>411</v>
      </c>
    </row>
    <row r="24" spans="2:12" ht="121.5" customHeight="1" thickTop="1" thickBot="1">
      <c r="B24" s="779"/>
      <c r="C24" s="773"/>
      <c r="D24" s="773"/>
      <c r="E24" s="773"/>
      <c r="F24" s="492" t="s">
        <v>382</v>
      </c>
      <c r="G24" s="492" t="s">
        <v>432</v>
      </c>
      <c r="H24" s="492" t="s">
        <v>434</v>
      </c>
      <c r="I24" s="773"/>
      <c r="J24" s="773"/>
      <c r="K24" s="773"/>
      <c r="L24" s="776"/>
    </row>
    <row r="25" spans="2:12" ht="121.5" customHeight="1" thickTop="1" thickBot="1">
      <c r="B25" s="780"/>
      <c r="C25" s="782"/>
      <c r="D25" s="782"/>
      <c r="E25" s="782"/>
      <c r="F25" s="492" t="s">
        <v>401</v>
      </c>
      <c r="G25" s="492" t="s">
        <v>435</v>
      </c>
      <c r="H25" s="492" t="s">
        <v>436</v>
      </c>
      <c r="I25" s="782"/>
      <c r="J25" s="782"/>
      <c r="K25" s="782"/>
      <c r="L25" s="784"/>
    </row>
    <row r="26" spans="2:12" ht="121.5" customHeight="1" thickTop="1" thickBot="1">
      <c r="B26" s="778" t="s">
        <v>437</v>
      </c>
      <c r="C26" s="781" t="s">
        <v>438</v>
      </c>
      <c r="D26" s="781">
        <v>2018</v>
      </c>
      <c r="E26" s="781" t="s">
        <v>381</v>
      </c>
      <c r="F26" s="492" t="s">
        <v>389</v>
      </c>
      <c r="G26" s="492" t="s">
        <v>439</v>
      </c>
      <c r="H26" s="492" t="s">
        <v>440</v>
      </c>
      <c r="I26" s="781" t="s">
        <v>441</v>
      </c>
      <c r="J26" s="781" t="s">
        <v>386</v>
      </c>
      <c r="K26" s="781" t="s">
        <v>442</v>
      </c>
      <c r="L26" s="783" t="s">
        <v>411</v>
      </c>
    </row>
    <row r="27" spans="2:12" ht="121.5" customHeight="1" thickTop="1" thickBot="1">
      <c r="B27" s="780"/>
      <c r="C27" s="782"/>
      <c r="D27" s="774"/>
      <c r="E27" s="774"/>
      <c r="F27" s="492" t="s">
        <v>389</v>
      </c>
      <c r="G27" s="492" t="s">
        <v>443</v>
      </c>
      <c r="H27" s="492" t="s">
        <v>444</v>
      </c>
      <c r="I27" s="782"/>
      <c r="J27" s="782"/>
      <c r="K27" s="782"/>
      <c r="L27" s="784"/>
    </row>
    <row r="28" spans="2:12" ht="121.5" customHeight="1" thickTop="1" thickBot="1">
      <c r="B28" s="493" t="s">
        <v>445</v>
      </c>
      <c r="C28" s="492" t="s">
        <v>446</v>
      </c>
      <c r="D28" s="496">
        <v>2019</v>
      </c>
      <c r="E28" s="496" t="s">
        <v>406</v>
      </c>
      <c r="F28" s="492" t="s">
        <v>414</v>
      </c>
      <c r="G28" s="492" t="s">
        <v>447</v>
      </c>
      <c r="H28" s="492" t="s">
        <v>448</v>
      </c>
      <c r="I28" s="496" t="s">
        <v>385</v>
      </c>
      <c r="J28" s="496" t="s">
        <v>386</v>
      </c>
      <c r="K28" s="496" t="s">
        <v>449</v>
      </c>
      <c r="L28" s="497" t="s">
        <v>411</v>
      </c>
    </row>
    <row r="29" spans="2:12" ht="121.5" customHeight="1" thickTop="1" thickBot="1">
      <c r="B29" s="493" t="s">
        <v>450</v>
      </c>
      <c r="C29" s="492" t="s">
        <v>451</v>
      </c>
      <c r="D29" s="496">
        <v>2019</v>
      </c>
      <c r="E29" s="496" t="s">
        <v>381</v>
      </c>
      <c r="F29" s="492" t="s">
        <v>414</v>
      </c>
      <c r="G29" s="492" t="s">
        <v>447</v>
      </c>
      <c r="H29" s="492" t="s">
        <v>448</v>
      </c>
      <c r="I29" s="496" t="s">
        <v>385</v>
      </c>
      <c r="J29" s="496" t="s">
        <v>386</v>
      </c>
      <c r="K29" s="496" t="s">
        <v>449</v>
      </c>
      <c r="L29" s="497" t="s">
        <v>411</v>
      </c>
    </row>
    <row r="30" spans="2:12" ht="121.5" customHeight="1" thickTop="1" thickBot="1">
      <c r="B30" s="493" t="s">
        <v>452</v>
      </c>
      <c r="C30" s="492" t="s">
        <v>453</v>
      </c>
      <c r="D30" s="496">
        <v>2019</v>
      </c>
      <c r="E30" s="496" t="s">
        <v>406</v>
      </c>
      <c r="F30" s="492" t="s">
        <v>454</v>
      </c>
      <c r="G30" s="492" t="s">
        <v>455</v>
      </c>
      <c r="H30" s="492" t="s">
        <v>456</v>
      </c>
      <c r="I30" s="496" t="s">
        <v>441</v>
      </c>
      <c r="J30" s="496" t="s">
        <v>386</v>
      </c>
      <c r="K30" s="496" t="s">
        <v>442</v>
      </c>
      <c r="L30" s="497" t="s">
        <v>411</v>
      </c>
    </row>
    <row r="31" spans="2:12" ht="121.5" customHeight="1" thickTop="1" thickBot="1">
      <c r="B31" s="778" t="s">
        <v>457</v>
      </c>
      <c r="C31" s="785" t="s">
        <v>458</v>
      </c>
      <c r="D31" s="789">
        <v>2019</v>
      </c>
      <c r="E31" s="792" t="s">
        <v>381</v>
      </c>
      <c r="F31" s="492" t="s">
        <v>407</v>
      </c>
      <c r="G31" s="492" t="s">
        <v>459</v>
      </c>
      <c r="H31" s="492" t="s">
        <v>460</v>
      </c>
      <c r="I31" s="772" t="s">
        <v>441</v>
      </c>
      <c r="J31" s="772" t="s">
        <v>386</v>
      </c>
      <c r="K31" s="772" t="s">
        <v>449</v>
      </c>
      <c r="L31" s="775" t="s">
        <v>411</v>
      </c>
    </row>
    <row r="32" spans="2:12" ht="121.5" customHeight="1" thickTop="1" thickBot="1">
      <c r="B32" s="779"/>
      <c r="C32" s="786"/>
      <c r="D32" s="790"/>
      <c r="E32" s="793"/>
      <c r="F32" s="492" t="s">
        <v>389</v>
      </c>
      <c r="G32" s="492" t="s">
        <v>461</v>
      </c>
      <c r="H32" s="492" t="s">
        <v>462</v>
      </c>
      <c r="I32" s="773"/>
      <c r="J32" s="773"/>
      <c r="K32" s="773"/>
      <c r="L32" s="776"/>
    </row>
    <row r="33" spans="2:12" ht="121.5" customHeight="1" thickTop="1" thickBot="1">
      <c r="B33" s="780"/>
      <c r="C33" s="787"/>
      <c r="D33" s="791"/>
      <c r="E33" s="794"/>
      <c r="F33" s="492" t="s">
        <v>389</v>
      </c>
      <c r="G33" s="492" t="s">
        <v>463</v>
      </c>
      <c r="H33" s="492" t="s">
        <v>464</v>
      </c>
      <c r="I33" s="774"/>
      <c r="J33" s="774"/>
      <c r="K33" s="774"/>
      <c r="L33" s="777"/>
    </row>
    <row r="34" spans="2:12" ht="121.5" customHeight="1" thickTop="1" thickBot="1">
      <c r="B34" s="778" t="s">
        <v>465</v>
      </c>
      <c r="C34" s="785" t="s">
        <v>466</v>
      </c>
      <c r="D34" s="788">
        <v>2020</v>
      </c>
      <c r="E34" s="788" t="s">
        <v>467</v>
      </c>
      <c r="F34" s="498" t="s">
        <v>468</v>
      </c>
      <c r="G34" s="498" t="s">
        <v>469</v>
      </c>
      <c r="H34" s="498" t="s">
        <v>470</v>
      </c>
      <c r="I34" s="772" t="s">
        <v>428</v>
      </c>
      <c r="J34" s="772" t="s">
        <v>386</v>
      </c>
      <c r="K34" s="772" t="s">
        <v>387</v>
      </c>
      <c r="L34" s="775" t="s">
        <v>388</v>
      </c>
    </row>
    <row r="35" spans="2:12" ht="121.5" customHeight="1" thickTop="1" thickBot="1">
      <c r="B35" s="779"/>
      <c r="C35" s="786"/>
      <c r="D35" s="788"/>
      <c r="E35" s="788"/>
      <c r="F35" s="498" t="s">
        <v>364</v>
      </c>
      <c r="G35" s="492" t="s">
        <v>471</v>
      </c>
      <c r="H35" s="492" t="s">
        <v>472</v>
      </c>
      <c r="I35" s="773"/>
      <c r="J35" s="773"/>
      <c r="K35" s="773"/>
      <c r="L35" s="776"/>
    </row>
    <row r="36" spans="2:12" ht="121.5" customHeight="1" thickTop="1" thickBot="1">
      <c r="B36" s="779"/>
      <c r="C36" s="786"/>
      <c r="D36" s="788"/>
      <c r="E36" s="788"/>
      <c r="F36" s="498" t="s">
        <v>364</v>
      </c>
      <c r="G36" s="492" t="s">
        <v>473</v>
      </c>
      <c r="H36" s="492" t="s">
        <v>474</v>
      </c>
      <c r="I36" s="773"/>
      <c r="J36" s="773"/>
      <c r="K36" s="773"/>
      <c r="L36" s="776"/>
    </row>
    <row r="37" spans="2:12" ht="175.5" customHeight="1" thickTop="1" thickBot="1">
      <c r="B37" s="779"/>
      <c r="C37" s="786"/>
      <c r="D37" s="788"/>
      <c r="E37" s="788"/>
      <c r="F37" s="498" t="s">
        <v>468</v>
      </c>
      <c r="G37" s="492" t="s">
        <v>475</v>
      </c>
      <c r="H37" s="492" t="s">
        <v>476</v>
      </c>
      <c r="I37" s="773"/>
      <c r="J37" s="773"/>
      <c r="K37" s="773"/>
      <c r="L37" s="776"/>
    </row>
    <row r="38" spans="2:12" ht="142.5" customHeight="1" thickTop="1" thickBot="1">
      <c r="B38" s="779"/>
      <c r="C38" s="786"/>
      <c r="D38" s="788"/>
      <c r="E38" s="788"/>
      <c r="F38" s="498" t="s">
        <v>468</v>
      </c>
      <c r="G38" s="492" t="s">
        <v>477</v>
      </c>
      <c r="H38" s="492" t="s">
        <v>478</v>
      </c>
      <c r="I38" s="773"/>
      <c r="J38" s="773"/>
      <c r="K38" s="773"/>
      <c r="L38" s="776"/>
    </row>
    <row r="39" spans="2:12" ht="121.5" customHeight="1" thickTop="1" thickBot="1">
      <c r="B39" s="780"/>
      <c r="C39" s="787"/>
      <c r="D39" s="788"/>
      <c r="E39" s="788"/>
      <c r="F39" s="498" t="s">
        <v>389</v>
      </c>
      <c r="G39" s="492" t="s">
        <v>479</v>
      </c>
      <c r="H39" s="492" t="s">
        <v>480</v>
      </c>
      <c r="I39" s="774"/>
      <c r="J39" s="774"/>
      <c r="K39" s="774"/>
      <c r="L39" s="777"/>
    </row>
    <row r="40" spans="2:12" ht="121.5" customHeight="1" thickTop="1" thickBot="1">
      <c r="B40" s="778" t="s">
        <v>481</v>
      </c>
      <c r="C40" s="781" t="s">
        <v>482</v>
      </c>
      <c r="D40" s="772">
        <v>2020</v>
      </c>
      <c r="E40" s="772" t="s">
        <v>381</v>
      </c>
      <c r="F40" s="498" t="s">
        <v>389</v>
      </c>
      <c r="G40" s="498" t="s">
        <v>483</v>
      </c>
      <c r="H40" s="498" t="s">
        <v>484</v>
      </c>
      <c r="I40" s="772" t="s">
        <v>428</v>
      </c>
      <c r="J40" s="772" t="s">
        <v>386</v>
      </c>
      <c r="K40" s="772" t="s">
        <v>429</v>
      </c>
      <c r="L40" s="775" t="s">
        <v>411</v>
      </c>
    </row>
    <row r="41" spans="2:12" ht="121.5" customHeight="1" thickTop="1" thickBot="1">
      <c r="B41" s="780"/>
      <c r="C41" s="782"/>
      <c r="D41" s="774"/>
      <c r="E41" s="774"/>
      <c r="F41" s="498" t="s">
        <v>382</v>
      </c>
      <c r="G41" s="498" t="s">
        <v>485</v>
      </c>
      <c r="H41" s="498" t="s">
        <v>486</v>
      </c>
      <c r="I41" s="774"/>
      <c r="J41" s="774"/>
      <c r="K41" s="774"/>
      <c r="L41" s="777"/>
    </row>
    <row r="42" spans="2:12" ht="121.5" customHeight="1" thickTop="1" thickBot="1">
      <c r="B42" s="778" t="s">
        <v>487</v>
      </c>
      <c r="C42" s="781" t="s">
        <v>488</v>
      </c>
      <c r="D42" s="772">
        <v>2020</v>
      </c>
      <c r="E42" s="772" t="s">
        <v>406</v>
      </c>
      <c r="F42" s="498" t="s">
        <v>407</v>
      </c>
      <c r="G42" s="498" t="s">
        <v>489</v>
      </c>
      <c r="H42" s="498" t="s">
        <v>490</v>
      </c>
      <c r="I42" s="781" t="s">
        <v>385</v>
      </c>
      <c r="J42" s="781" t="s">
        <v>386</v>
      </c>
      <c r="K42" s="781" t="s">
        <v>387</v>
      </c>
      <c r="L42" s="783" t="s">
        <v>388</v>
      </c>
    </row>
    <row r="43" spans="2:12" ht="121.5" customHeight="1" thickTop="1" thickBot="1">
      <c r="B43" s="779"/>
      <c r="C43" s="773"/>
      <c r="D43" s="773"/>
      <c r="E43" s="773"/>
      <c r="F43" s="498" t="s">
        <v>407</v>
      </c>
      <c r="G43" s="498" t="s">
        <v>491</v>
      </c>
      <c r="H43" s="498" t="s">
        <v>492</v>
      </c>
      <c r="I43" s="773"/>
      <c r="J43" s="773"/>
      <c r="K43" s="773"/>
      <c r="L43" s="776"/>
    </row>
    <row r="44" spans="2:12" ht="121.5" customHeight="1" thickTop="1" thickBot="1">
      <c r="B44" s="780"/>
      <c r="C44" s="782"/>
      <c r="D44" s="774"/>
      <c r="E44" s="774"/>
      <c r="F44" s="498" t="s">
        <v>407</v>
      </c>
      <c r="G44" s="498" t="s">
        <v>493</v>
      </c>
      <c r="H44" s="498" t="s">
        <v>494</v>
      </c>
      <c r="I44" s="782"/>
      <c r="J44" s="782"/>
      <c r="K44" s="782"/>
      <c r="L44" s="784"/>
    </row>
    <row r="45" spans="2:12" ht="121.5" customHeight="1" thickTop="1" thickBot="1">
      <c r="B45" s="493" t="s">
        <v>495</v>
      </c>
      <c r="C45" s="492" t="s">
        <v>496</v>
      </c>
      <c r="D45" s="496">
        <v>2020</v>
      </c>
      <c r="E45" s="496" t="s">
        <v>381</v>
      </c>
      <c r="F45" s="496"/>
      <c r="G45" s="496"/>
      <c r="H45" s="496"/>
      <c r="I45" s="496" t="s">
        <v>497</v>
      </c>
      <c r="J45" s="496" t="s">
        <v>386</v>
      </c>
      <c r="K45" s="496" t="s">
        <v>387</v>
      </c>
      <c r="L45" s="497" t="s">
        <v>498</v>
      </c>
    </row>
    <row r="46" spans="2:12" ht="121.5" customHeight="1" thickTop="1" thickBot="1">
      <c r="B46" s="778" t="s">
        <v>499</v>
      </c>
      <c r="C46" s="781" t="s">
        <v>500</v>
      </c>
      <c r="D46" s="772">
        <v>2021</v>
      </c>
      <c r="E46" s="772" t="s">
        <v>381</v>
      </c>
      <c r="F46" s="498" t="s">
        <v>407</v>
      </c>
      <c r="G46" s="498" t="s">
        <v>501</v>
      </c>
      <c r="H46" s="498" t="s">
        <v>502</v>
      </c>
      <c r="I46" s="772" t="s">
        <v>428</v>
      </c>
      <c r="J46" s="772" t="s">
        <v>386</v>
      </c>
      <c r="K46" s="772" t="s">
        <v>429</v>
      </c>
      <c r="L46" s="775" t="s">
        <v>411</v>
      </c>
    </row>
    <row r="47" spans="2:12" ht="121.5" customHeight="1" thickTop="1" thickBot="1">
      <c r="B47" s="780"/>
      <c r="C47" s="782"/>
      <c r="D47" s="774"/>
      <c r="E47" s="774"/>
      <c r="F47" s="498" t="s">
        <v>401</v>
      </c>
      <c r="G47" s="498" t="s">
        <v>503</v>
      </c>
      <c r="H47" s="498" t="s">
        <v>504</v>
      </c>
      <c r="I47" s="774"/>
      <c r="J47" s="774"/>
      <c r="K47" s="774"/>
      <c r="L47" s="777"/>
    </row>
    <row r="48" spans="2:12" ht="121.5" customHeight="1" thickTop="1" thickBot="1">
      <c r="B48" s="493" t="s">
        <v>505</v>
      </c>
      <c r="C48" s="492" t="s">
        <v>506</v>
      </c>
      <c r="D48" s="496">
        <v>2021</v>
      </c>
      <c r="E48" s="496" t="s">
        <v>381</v>
      </c>
      <c r="F48" s="498" t="s">
        <v>454</v>
      </c>
      <c r="G48" s="498" t="s">
        <v>507</v>
      </c>
      <c r="H48" s="498" t="s">
        <v>508</v>
      </c>
      <c r="I48" s="496" t="s">
        <v>428</v>
      </c>
      <c r="J48" s="496" t="s">
        <v>386</v>
      </c>
      <c r="K48" s="496" t="s">
        <v>429</v>
      </c>
      <c r="L48" s="497" t="s">
        <v>411</v>
      </c>
    </row>
    <row r="49" spans="2:22" ht="121.5" customHeight="1" thickTop="1" thickBot="1">
      <c r="B49" s="493" t="s">
        <v>509</v>
      </c>
      <c r="C49" s="492" t="s">
        <v>510</v>
      </c>
      <c r="D49" s="496">
        <v>2021</v>
      </c>
      <c r="E49" s="496" t="s">
        <v>406</v>
      </c>
      <c r="F49" s="496"/>
      <c r="G49" s="496"/>
      <c r="H49" s="496"/>
      <c r="I49" s="496" t="s">
        <v>428</v>
      </c>
      <c r="J49" s="496" t="s">
        <v>386</v>
      </c>
      <c r="K49" s="496" t="s">
        <v>511</v>
      </c>
      <c r="L49" s="497" t="s">
        <v>411</v>
      </c>
    </row>
    <row r="50" spans="2:22" ht="121.5" customHeight="1" thickTop="1" thickBot="1">
      <c r="B50" s="493" t="s">
        <v>512</v>
      </c>
      <c r="C50" s="492" t="s">
        <v>513</v>
      </c>
      <c r="D50" s="496">
        <v>2021</v>
      </c>
      <c r="E50" s="496" t="s">
        <v>406</v>
      </c>
      <c r="F50" s="496"/>
      <c r="G50" s="496"/>
      <c r="H50" s="496"/>
      <c r="I50" s="496" t="s">
        <v>428</v>
      </c>
      <c r="J50" s="496" t="s">
        <v>386</v>
      </c>
      <c r="K50" s="496" t="s">
        <v>410</v>
      </c>
      <c r="L50" s="497" t="s">
        <v>411</v>
      </c>
    </row>
    <row r="51" spans="2:22" ht="121.5" customHeight="1" thickTop="1" thickBot="1">
      <c r="B51" s="778" t="s">
        <v>514</v>
      </c>
      <c r="C51" s="781" t="s">
        <v>515</v>
      </c>
      <c r="D51" s="772">
        <v>2021</v>
      </c>
      <c r="E51" s="772" t="s">
        <v>406</v>
      </c>
      <c r="F51" s="498" t="s">
        <v>407</v>
      </c>
      <c r="G51" s="498" t="s">
        <v>516</v>
      </c>
      <c r="H51" s="498" t="s">
        <v>517</v>
      </c>
      <c r="I51" s="772" t="s">
        <v>518</v>
      </c>
      <c r="J51" s="772" t="s">
        <v>386</v>
      </c>
      <c r="K51" s="772" t="s">
        <v>387</v>
      </c>
      <c r="L51" s="775" t="s">
        <v>411</v>
      </c>
    </row>
    <row r="52" spans="2:22" ht="121.5" customHeight="1" thickTop="1" thickBot="1">
      <c r="B52" s="779"/>
      <c r="C52" s="773"/>
      <c r="D52" s="773"/>
      <c r="E52" s="773"/>
      <c r="F52" s="498" t="s">
        <v>382</v>
      </c>
      <c r="G52" s="498" t="s">
        <v>519</v>
      </c>
      <c r="H52" s="498" t="s">
        <v>520</v>
      </c>
      <c r="I52" s="773"/>
      <c r="J52" s="773"/>
      <c r="K52" s="773"/>
      <c r="L52" s="776"/>
    </row>
    <row r="53" spans="2:22" ht="121.5" customHeight="1" thickTop="1" thickBot="1">
      <c r="B53" s="780"/>
      <c r="C53" s="782"/>
      <c r="D53" s="774"/>
      <c r="E53" s="774"/>
      <c r="F53" s="498" t="s">
        <v>389</v>
      </c>
      <c r="G53" s="498" t="s">
        <v>521</v>
      </c>
      <c r="H53" s="498" t="s">
        <v>522</v>
      </c>
      <c r="I53" s="774"/>
      <c r="J53" s="774"/>
      <c r="K53" s="774"/>
      <c r="L53" s="777"/>
    </row>
    <row r="54" spans="2:22" ht="121.5" customHeight="1" thickTop="1" thickBot="1">
      <c r="B54" s="493" t="s">
        <v>523</v>
      </c>
      <c r="C54" s="492" t="s">
        <v>524</v>
      </c>
      <c r="D54" s="496">
        <v>2021</v>
      </c>
      <c r="E54" s="496" t="s">
        <v>406</v>
      </c>
      <c r="F54" s="496"/>
      <c r="G54" s="496"/>
      <c r="H54" s="496"/>
      <c r="I54" s="496" t="s">
        <v>428</v>
      </c>
      <c r="J54" s="496" t="s">
        <v>386</v>
      </c>
      <c r="K54" s="496" t="s">
        <v>429</v>
      </c>
      <c r="L54" s="497" t="s">
        <v>411</v>
      </c>
    </row>
    <row r="55" spans="2:22" ht="121.5" customHeight="1" thickTop="1" thickBot="1">
      <c r="B55" s="778" t="s">
        <v>525</v>
      </c>
      <c r="C55" s="781" t="s">
        <v>526</v>
      </c>
      <c r="D55" s="772">
        <v>2022</v>
      </c>
      <c r="E55" s="772" t="s">
        <v>406</v>
      </c>
      <c r="F55" s="498" t="s">
        <v>527</v>
      </c>
      <c r="G55" s="498" t="s">
        <v>528</v>
      </c>
      <c r="H55" s="498" t="s">
        <v>529</v>
      </c>
      <c r="I55" s="772" t="s">
        <v>428</v>
      </c>
      <c r="J55" s="772" t="s">
        <v>386</v>
      </c>
      <c r="K55" s="772" t="s">
        <v>387</v>
      </c>
      <c r="L55" s="775" t="s">
        <v>388</v>
      </c>
    </row>
    <row r="56" spans="2:22" ht="121.5" customHeight="1" thickTop="1" thickBot="1">
      <c r="B56" s="779"/>
      <c r="C56" s="773"/>
      <c r="D56" s="773"/>
      <c r="E56" s="773"/>
      <c r="F56" s="498" t="s">
        <v>527</v>
      </c>
      <c r="G56" s="498" t="s">
        <v>530</v>
      </c>
      <c r="H56" s="498" t="s">
        <v>531</v>
      </c>
      <c r="I56" s="773"/>
      <c r="J56" s="773"/>
      <c r="K56" s="773"/>
      <c r="L56" s="776"/>
    </row>
    <row r="57" spans="2:22" ht="121.5" customHeight="1" thickTop="1" thickBot="1">
      <c r="B57" s="779"/>
      <c r="C57" s="773"/>
      <c r="D57" s="773"/>
      <c r="E57" s="773"/>
      <c r="F57" s="498" t="s">
        <v>527</v>
      </c>
      <c r="G57" s="498" t="s">
        <v>532</v>
      </c>
      <c r="H57" s="498" t="s">
        <v>533</v>
      </c>
      <c r="I57" s="773"/>
      <c r="J57" s="773"/>
      <c r="K57" s="773"/>
      <c r="L57" s="776"/>
    </row>
    <row r="58" spans="2:22" ht="121.5" customHeight="1" thickTop="1" thickBot="1">
      <c r="B58" s="779"/>
      <c r="C58" s="773"/>
      <c r="D58" s="773"/>
      <c r="E58" s="773"/>
      <c r="F58" s="498" t="s">
        <v>527</v>
      </c>
      <c r="G58" s="498" t="s">
        <v>534</v>
      </c>
      <c r="H58" s="498" t="s">
        <v>535</v>
      </c>
      <c r="I58" s="773"/>
      <c r="J58" s="773"/>
      <c r="K58" s="773"/>
      <c r="L58" s="776"/>
    </row>
    <row r="59" spans="2:22" ht="121.5" customHeight="1" thickTop="1" thickBot="1">
      <c r="B59" s="780"/>
      <c r="C59" s="782"/>
      <c r="D59" s="774"/>
      <c r="E59" s="774"/>
      <c r="F59" s="498" t="s">
        <v>389</v>
      </c>
      <c r="G59" s="498" t="s">
        <v>521</v>
      </c>
      <c r="H59" s="498" t="s">
        <v>521</v>
      </c>
      <c r="I59" s="774"/>
      <c r="J59" s="774"/>
      <c r="K59" s="774"/>
      <c r="L59" s="777"/>
    </row>
    <row r="60" spans="2:22" ht="121.5" customHeight="1" thickTop="1" thickBot="1">
      <c r="B60" s="493" t="s">
        <v>536</v>
      </c>
      <c r="C60" s="492" t="s">
        <v>537</v>
      </c>
      <c r="D60" s="496">
        <v>2022</v>
      </c>
      <c r="E60" s="496" t="s">
        <v>406</v>
      </c>
      <c r="F60" s="496"/>
      <c r="G60" s="496"/>
      <c r="H60" s="496"/>
      <c r="I60" s="496" t="s">
        <v>385</v>
      </c>
      <c r="J60" s="496" t="s">
        <v>386</v>
      </c>
      <c r="K60" s="496" t="s">
        <v>442</v>
      </c>
      <c r="L60" s="497" t="s">
        <v>388</v>
      </c>
    </row>
    <row r="61" spans="2:22" ht="121.5" customHeight="1" thickTop="1" thickBot="1">
      <c r="B61" s="499"/>
      <c r="C61" s="500"/>
      <c r="D61" s="500"/>
      <c r="E61" s="500"/>
      <c r="F61" s="500"/>
      <c r="G61" s="500"/>
      <c r="H61" s="500"/>
      <c r="I61" s="500"/>
      <c r="J61" s="500"/>
      <c r="K61" s="500"/>
      <c r="L61" s="501"/>
    </row>
    <row r="64" spans="2:22" ht="30.75" customHeight="1" thickBot="1">
      <c r="B64" s="433"/>
      <c r="C64" s="22" t="s">
        <v>538</v>
      </c>
      <c r="D64" s="22"/>
      <c r="E64" s="22"/>
      <c r="F64" s="22"/>
      <c r="G64" s="22"/>
      <c r="H64" s="2"/>
      <c r="I64" s="434"/>
      <c r="J64" s="434"/>
      <c r="K64" s="434"/>
      <c r="L64" s="6"/>
      <c r="M64"/>
      <c r="N64"/>
      <c r="O64"/>
      <c r="P64"/>
      <c r="Q64"/>
      <c r="R64"/>
      <c r="S64"/>
      <c r="T64"/>
      <c r="U64"/>
      <c r="V64"/>
    </row>
    <row r="65" spans="2:22">
      <c r="B65" s="38"/>
      <c r="C65" s="23" t="s">
        <v>294</v>
      </c>
      <c r="D65" s="435"/>
      <c r="E65" s="436" t="s">
        <v>362</v>
      </c>
      <c r="F65" s="437"/>
      <c r="G65" s="438"/>
      <c r="H65" s="2"/>
      <c r="I65" s="434"/>
      <c r="J65" s="434"/>
      <c r="K65" s="434"/>
      <c r="L65" s="6"/>
      <c r="M65"/>
      <c r="N65"/>
      <c r="O65"/>
      <c r="P65"/>
      <c r="Q65"/>
      <c r="R65"/>
      <c r="S65"/>
      <c r="T65"/>
      <c r="U65"/>
      <c r="V65"/>
    </row>
    <row r="66" spans="2:22">
      <c r="B66" s="38"/>
      <c r="C66" s="24" t="s">
        <v>539</v>
      </c>
      <c r="D66" s="439"/>
      <c r="E66" s="764" t="s">
        <v>363</v>
      </c>
      <c r="F66" s="765"/>
      <c r="G66" s="766"/>
      <c r="H66" s="2"/>
      <c r="I66" s="434"/>
      <c r="J66" s="434"/>
      <c r="K66" s="434"/>
      <c r="L66" s="6"/>
      <c r="M66"/>
      <c r="N66"/>
      <c r="O66"/>
      <c r="P66"/>
      <c r="Q66"/>
      <c r="R66"/>
      <c r="S66"/>
      <c r="T66"/>
      <c r="U66"/>
      <c r="V66"/>
    </row>
    <row r="67" spans="2:22">
      <c r="B67" s="38"/>
      <c r="C67" s="24" t="s">
        <v>296</v>
      </c>
      <c r="D67" s="439"/>
      <c r="E67" s="764" t="s">
        <v>364</v>
      </c>
      <c r="F67" s="765"/>
      <c r="G67" s="766"/>
      <c r="H67" s="2"/>
      <c r="I67" s="434"/>
      <c r="J67" s="434"/>
      <c r="K67" s="434"/>
      <c r="L67" s="6"/>
      <c r="M67"/>
      <c r="N67"/>
      <c r="O67"/>
      <c r="P67"/>
      <c r="Q67"/>
      <c r="R67"/>
      <c r="S67"/>
      <c r="T67"/>
      <c r="U67"/>
      <c r="V67"/>
    </row>
    <row r="68" spans="2:22">
      <c r="B68" s="38"/>
      <c r="C68" s="24" t="s">
        <v>297</v>
      </c>
      <c r="D68" s="439"/>
      <c r="E68" s="764" t="s">
        <v>365</v>
      </c>
      <c r="F68" s="765"/>
      <c r="G68" s="766"/>
      <c r="H68" s="2"/>
      <c r="I68" s="434"/>
      <c r="J68" s="434"/>
      <c r="K68" s="434"/>
      <c r="L68" s="6"/>
      <c r="M68"/>
      <c r="N68"/>
      <c r="O68"/>
      <c r="P68"/>
      <c r="Q68"/>
      <c r="R68"/>
      <c r="S68"/>
      <c r="T68"/>
      <c r="U68"/>
      <c r="V68"/>
    </row>
    <row r="69" spans="2:22">
      <c r="B69" s="38"/>
      <c r="C69" s="24" t="s">
        <v>540</v>
      </c>
      <c r="D69" s="439"/>
      <c r="E69" s="764" t="s">
        <v>541</v>
      </c>
      <c r="F69" s="765"/>
      <c r="G69" s="766"/>
      <c r="H69" s="2"/>
      <c r="I69" s="434"/>
      <c r="J69" s="434"/>
      <c r="K69" s="434"/>
      <c r="L69" s="6"/>
      <c r="M69"/>
      <c r="N69"/>
      <c r="O69"/>
      <c r="P69"/>
      <c r="Q69"/>
      <c r="R69"/>
      <c r="S69"/>
      <c r="T69"/>
      <c r="U69"/>
      <c r="V69"/>
    </row>
    <row r="70" spans="2:22">
      <c r="B70" s="38"/>
      <c r="C70" s="24" t="s">
        <v>542</v>
      </c>
      <c r="D70" s="439"/>
      <c r="E70" s="764" t="s">
        <v>543</v>
      </c>
      <c r="F70" s="765"/>
      <c r="G70" s="766"/>
      <c r="H70" s="2"/>
      <c r="I70" s="434"/>
      <c r="J70" s="434"/>
      <c r="K70" s="434"/>
      <c r="L70" s="6"/>
      <c r="M70"/>
      <c r="N70"/>
      <c r="O70"/>
      <c r="P70"/>
      <c r="Q70"/>
      <c r="R70"/>
      <c r="S70"/>
      <c r="T70"/>
      <c r="U70"/>
      <c r="V70"/>
    </row>
    <row r="71" spans="2:22">
      <c r="B71" s="38"/>
      <c r="C71" s="24" t="s">
        <v>544</v>
      </c>
      <c r="D71" s="439"/>
      <c r="E71" s="764" t="s">
        <v>545</v>
      </c>
      <c r="F71" s="765"/>
      <c r="G71" s="766"/>
      <c r="H71" s="2"/>
      <c r="I71" s="434"/>
      <c r="J71" s="434"/>
      <c r="K71" s="434"/>
      <c r="L71" s="6"/>
      <c r="M71"/>
      <c r="N71"/>
      <c r="O71"/>
      <c r="P71"/>
      <c r="Q71"/>
      <c r="R71"/>
      <c r="S71"/>
      <c r="T71"/>
      <c r="U71"/>
      <c r="V71"/>
    </row>
    <row r="72" spans="2:22">
      <c r="B72" s="38"/>
      <c r="C72" s="24" t="s">
        <v>546</v>
      </c>
      <c r="D72" s="439"/>
      <c r="E72" s="764" t="s">
        <v>547</v>
      </c>
      <c r="F72" s="765"/>
      <c r="G72" s="766"/>
      <c r="H72" s="2"/>
      <c r="I72" s="434"/>
      <c r="J72" s="434"/>
      <c r="K72" s="434"/>
      <c r="L72" s="6"/>
      <c r="M72"/>
      <c r="N72"/>
      <c r="O72"/>
      <c r="P72"/>
      <c r="Q72"/>
      <c r="R72"/>
      <c r="S72"/>
      <c r="T72"/>
      <c r="U72"/>
      <c r="V72"/>
    </row>
    <row r="73" spans="2:22">
      <c r="B73" s="38"/>
      <c r="C73" s="24" t="s">
        <v>548</v>
      </c>
      <c r="D73" s="439"/>
      <c r="E73" s="764" t="s">
        <v>549</v>
      </c>
      <c r="F73" s="765"/>
      <c r="G73" s="766"/>
      <c r="H73" s="2"/>
      <c r="I73" s="434"/>
      <c r="J73" s="434"/>
      <c r="K73" s="434"/>
      <c r="L73" s="6"/>
      <c r="M73"/>
      <c r="N73"/>
      <c r="O73"/>
      <c r="P73"/>
      <c r="Q73"/>
      <c r="R73"/>
      <c r="S73"/>
      <c r="T73"/>
      <c r="U73"/>
      <c r="V73"/>
    </row>
    <row r="74" spans="2:22" ht="17.25" thickBot="1">
      <c r="B74" s="38"/>
      <c r="C74" s="25" t="s">
        <v>550</v>
      </c>
      <c r="D74" s="440"/>
      <c r="E74" s="767" t="s">
        <v>551</v>
      </c>
      <c r="F74" s="768"/>
      <c r="G74" s="769"/>
      <c r="H74" s="2"/>
      <c r="I74" s="434"/>
      <c r="J74" s="434"/>
      <c r="K74" s="434"/>
      <c r="L74" s="6"/>
      <c r="M74"/>
      <c r="N74"/>
      <c r="O74"/>
      <c r="P74"/>
      <c r="Q74"/>
      <c r="R74"/>
      <c r="S74"/>
      <c r="T74"/>
      <c r="U74"/>
      <c r="V74"/>
    </row>
    <row r="75" spans="2:22">
      <c r="B75" s="770"/>
      <c r="C75" s="771"/>
      <c r="D75" s="771"/>
      <c r="E75" s="771"/>
      <c r="F75" s="771"/>
      <c r="G75" s="771"/>
      <c r="H75" s="2"/>
      <c r="I75" s="434"/>
      <c r="J75" s="434"/>
      <c r="K75" s="434"/>
      <c r="L75" s="6"/>
      <c r="M75"/>
      <c r="N75"/>
      <c r="O75"/>
      <c r="P75"/>
      <c r="Q75"/>
      <c r="R75"/>
      <c r="S75"/>
      <c r="T75"/>
      <c r="U75"/>
      <c r="V75"/>
    </row>
    <row r="76" spans="2:22" ht="16.5" customHeight="1">
      <c r="B76" s="670" t="s">
        <v>552</v>
      </c>
      <c r="C76" s="671"/>
      <c r="D76" s="671"/>
      <c r="E76" s="671"/>
      <c r="F76" s="671"/>
      <c r="G76" s="671"/>
      <c r="H76" s="671"/>
      <c r="I76" s="671"/>
      <c r="J76" s="671"/>
      <c r="K76" s="671"/>
      <c r="L76" s="671"/>
      <c r="M76" s="671"/>
      <c r="N76" s="671"/>
      <c r="O76" s="671"/>
      <c r="P76" s="671"/>
      <c r="Q76" s="671"/>
      <c r="R76" s="671"/>
      <c r="S76" s="671"/>
      <c r="T76" s="671"/>
      <c r="U76" s="671"/>
      <c r="V76" s="671"/>
    </row>
  </sheetData>
  <mergeCells count="103">
    <mergeCell ref="C2:H2"/>
    <mergeCell ref="C3:H3"/>
    <mergeCell ref="C4:H4"/>
    <mergeCell ref="B5:L5"/>
    <mergeCell ref="B7:B14"/>
    <mergeCell ref="C7:C14"/>
    <mergeCell ref="D7:D14"/>
    <mergeCell ref="E7:E14"/>
    <mergeCell ref="I7:I14"/>
    <mergeCell ref="J7:J14"/>
    <mergeCell ref="K7:K14"/>
    <mergeCell ref="L7:L14"/>
    <mergeCell ref="B15:B21"/>
    <mergeCell ref="C15:C21"/>
    <mergeCell ref="D15:D21"/>
    <mergeCell ref="E15:E21"/>
    <mergeCell ref="I15:I21"/>
    <mergeCell ref="J15:J21"/>
    <mergeCell ref="K15:K21"/>
    <mergeCell ref="L15:L21"/>
    <mergeCell ref="K23:K25"/>
    <mergeCell ref="L23:L25"/>
    <mergeCell ref="B26:B27"/>
    <mergeCell ref="C26:C27"/>
    <mergeCell ref="D26:D27"/>
    <mergeCell ref="E26:E27"/>
    <mergeCell ref="I26:I27"/>
    <mergeCell ref="J26:J27"/>
    <mergeCell ref="K26:K27"/>
    <mergeCell ref="L26:L27"/>
    <mergeCell ref="B23:B25"/>
    <mergeCell ref="C23:C25"/>
    <mergeCell ref="D23:D25"/>
    <mergeCell ref="E23:E25"/>
    <mergeCell ref="I23:I25"/>
    <mergeCell ref="J23:J25"/>
    <mergeCell ref="K31:K33"/>
    <mergeCell ref="L31:L33"/>
    <mergeCell ref="B34:B39"/>
    <mergeCell ref="C34:C39"/>
    <mergeCell ref="D34:D39"/>
    <mergeCell ref="E34:E39"/>
    <mergeCell ref="I34:I39"/>
    <mergeCell ref="J34:J39"/>
    <mergeCell ref="K34:K39"/>
    <mergeCell ref="L34:L39"/>
    <mergeCell ref="B31:B33"/>
    <mergeCell ref="C31:C33"/>
    <mergeCell ref="D31:D33"/>
    <mergeCell ref="E31:E33"/>
    <mergeCell ref="I31:I33"/>
    <mergeCell ref="J31:J33"/>
    <mergeCell ref="K40:K41"/>
    <mergeCell ref="L40:L41"/>
    <mergeCell ref="B42:B44"/>
    <mergeCell ref="C42:C44"/>
    <mergeCell ref="D42:D44"/>
    <mergeCell ref="E42:E44"/>
    <mergeCell ref="I42:I44"/>
    <mergeCell ref="J42:J44"/>
    <mergeCell ref="K42:K44"/>
    <mergeCell ref="L42:L44"/>
    <mergeCell ref="B40:B41"/>
    <mergeCell ref="C40:C41"/>
    <mergeCell ref="D40:D41"/>
    <mergeCell ref="E40:E41"/>
    <mergeCell ref="I40:I41"/>
    <mergeCell ref="J40:J41"/>
    <mergeCell ref="K46:K47"/>
    <mergeCell ref="L46:L47"/>
    <mergeCell ref="B51:B53"/>
    <mergeCell ref="C51:C53"/>
    <mergeCell ref="D51:D53"/>
    <mergeCell ref="E51:E53"/>
    <mergeCell ref="I51:I53"/>
    <mergeCell ref="J51:J53"/>
    <mergeCell ref="K51:K53"/>
    <mergeCell ref="L51:L53"/>
    <mergeCell ref="B46:B47"/>
    <mergeCell ref="C46:C47"/>
    <mergeCell ref="D46:D47"/>
    <mergeCell ref="E46:E47"/>
    <mergeCell ref="I46:I47"/>
    <mergeCell ref="J46:J47"/>
    <mergeCell ref="B76:V76"/>
    <mergeCell ref="E70:G70"/>
    <mergeCell ref="E71:G71"/>
    <mergeCell ref="E72:G72"/>
    <mergeCell ref="E73:G73"/>
    <mergeCell ref="E74:G74"/>
    <mergeCell ref="B75:G75"/>
    <mergeCell ref="K55:K59"/>
    <mergeCell ref="L55:L59"/>
    <mergeCell ref="E66:G66"/>
    <mergeCell ref="E67:G67"/>
    <mergeCell ref="E68:G68"/>
    <mergeCell ref="E69:G69"/>
    <mergeCell ref="B55:B59"/>
    <mergeCell ref="C55:C59"/>
    <mergeCell ref="D55:D59"/>
    <mergeCell ref="E55:E59"/>
    <mergeCell ref="I55:I59"/>
    <mergeCell ref="J55:J59"/>
  </mergeCells>
  <pageMargins left="0.75" right="0.75" top="1" bottom="1" header="0.5" footer="0.5"/>
  <pageSetup orientation="portrait" horizontalDpi="4294967292" verticalDpi="4294967292"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70FFB-0739-47E0-BFA1-61032BB040CA}">
  <sheetPr>
    <tabColor theme="6" tint="0.39997558519241921"/>
  </sheetPr>
  <dimension ref="A2:W14"/>
  <sheetViews>
    <sheetView showGridLines="0" zoomScale="80" zoomScaleNormal="80" workbookViewId="0">
      <selection activeCell="C20" sqref="C20"/>
    </sheetView>
  </sheetViews>
  <sheetFormatPr defaultColWidth="11" defaultRowHeight="16.5"/>
  <cols>
    <col min="1" max="1" width="7" style="240" customWidth="1"/>
    <col min="2" max="2" width="48.75" style="240" customWidth="1"/>
    <col min="3" max="3" width="18.75" style="240" customWidth="1"/>
    <col min="4" max="4" width="38.25" style="240" customWidth="1"/>
    <col min="5" max="16384" width="11" style="240"/>
  </cols>
  <sheetData>
    <row r="2" spans="1:23" s="244" customFormat="1" ht="20.25" customHeight="1">
      <c r="B2" s="644" t="s">
        <v>0</v>
      </c>
      <c r="C2" s="644"/>
      <c r="D2" s="644"/>
      <c r="E2" s="274"/>
      <c r="F2" s="274"/>
      <c r="G2" s="274"/>
    </row>
    <row r="3" spans="1:23" s="244" customFormat="1" ht="16.5" customHeight="1">
      <c r="B3" s="644" t="s">
        <v>1</v>
      </c>
      <c r="C3" s="644"/>
      <c r="D3" s="644"/>
      <c r="E3" s="245"/>
      <c r="F3" s="245"/>
      <c r="G3" s="245"/>
    </row>
    <row r="4" spans="1:23" s="275" customFormat="1" ht="26.1" customHeight="1" thickBot="1">
      <c r="B4" s="644" t="s">
        <v>553</v>
      </c>
      <c r="C4" s="644"/>
      <c r="D4" s="644"/>
      <c r="E4" s="245"/>
      <c r="F4" s="245"/>
      <c r="G4" s="245"/>
    </row>
    <row r="5" spans="1:23" s="244" customFormat="1" thickBot="1">
      <c r="B5" s="800" t="s">
        <v>554</v>
      </c>
      <c r="C5" s="801"/>
      <c r="D5" s="802"/>
    </row>
    <row r="6" spans="1:23" s="276" customFormat="1" ht="51" customHeight="1" thickBot="1">
      <c r="B6" s="13" t="s">
        <v>555</v>
      </c>
      <c r="C6" s="13" t="s">
        <v>556</v>
      </c>
      <c r="D6" s="13" t="s">
        <v>557</v>
      </c>
    </row>
    <row r="7" spans="1:23" s="281" customFormat="1" ht="27" customHeight="1">
      <c r="A7" s="277">
        <v>1</v>
      </c>
      <c r="B7" s="278" t="s">
        <v>386</v>
      </c>
      <c r="C7" s="279" t="s">
        <v>558</v>
      </c>
      <c r="D7" s="280">
        <v>21</v>
      </c>
    </row>
    <row r="8" spans="1:23" s="83" customFormat="1" ht="27" customHeight="1">
      <c r="A8" s="282">
        <v>2</v>
      </c>
      <c r="B8" s="502"/>
      <c r="C8" s="283"/>
      <c r="D8" s="284"/>
      <c r="F8" s="281"/>
    </row>
    <row r="9" spans="1:23" s="83" customFormat="1" ht="27" customHeight="1">
      <c r="A9" s="282">
        <v>3</v>
      </c>
      <c r="B9" s="285"/>
      <c r="C9" s="286"/>
      <c r="D9" s="287"/>
      <c r="F9" s="281"/>
    </row>
    <row r="10" spans="1:23" s="83" customFormat="1" ht="27" customHeight="1" thickBot="1">
      <c r="A10" s="282">
        <v>4</v>
      </c>
      <c r="B10" s="503"/>
      <c r="C10" s="504"/>
      <c r="D10" s="505"/>
      <c r="F10" s="281"/>
    </row>
    <row r="11" spans="1:23" s="288" customFormat="1" ht="15.75" thickBot="1">
      <c r="B11" s="289"/>
      <c r="D11" s="290">
        <f>SUM(D7:D10)</f>
        <v>21</v>
      </c>
      <c r="F11" s="281"/>
    </row>
    <row r="12" spans="1:23" s="40" customFormat="1" ht="16.5" customHeight="1">
      <c r="B12" s="799" t="s">
        <v>559</v>
      </c>
      <c r="C12" s="799"/>
      <c r="D12" s="799"/>
      <c r="E12" s="182"/>
      <c r="F12" s="182"/>
      <c r="G12" s="182"/>
      <c r="H12" s="182"/>
      <c r="I12" s="182"/>
      <c r="J12" s="182"/>
      <c r="K12" s="182"/>
      <c r="L12" s="182"/>
      <c r="M12" s="182"/>
      <c r="N12" s="182"/>
      <c r="O12" s="182"/>
      <c r="P12" s="182"/>
      <c r="Q12" s="182"/>
      <c r="R12" s="182"/>
      <c r="S12" s="182"/>
      <c r="T12" s="182"/>
      <c r="U12" s="59"/>
      <c r="V12" s="59"/>
      <c r="W12" s="59"/>
    </row>
    <row r="13" spans="1:23">
      <c r="B13" s="799" t="s">
        <v>560</v>
      </c>
      <c r="C13" s="799"/>
      <c r="D13" s="799"/>
    </row>
    <row r="14" spans="1:23">
      <c r="B14" s="799" t="s">
        <v>561</v>
      </c>
      <c r="C14" s="799"/>
      <c r="D14" s="799"/>
    </row>
  </sheetData>
  <mergeCells count="7">
    <mergeCell ref="B14:D14"/>
    <mergeCell ref="B2:D2"/>
    <mergeCell ref="B3:D3"/>
    <mergeCell ref="B4:D4"/>
    <mergeCell ref="B5:D5"/>
    <mergeCell ref="B12:D12"/>
    <mergeCell ref="B13:D13"/>
  </mergeCells>
  <pageMargins left="0.75" right="0.75" top="1" bottom="1" header="0.5" footer="0.5"/>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1E596-49A4-4C2F-BDBD-5A30F6DCB576}">
  <sheetPr>
    <tabColor theme="6" tint="0.39997558519241921"/>
    <pageSetUpPr fitToPage="1"/>
  </sheetPr>
  <dimension ref="A1:U117"/>
  <sheetViews>
    <sheetView showGridLines="0" topLeftCell="A2" zoomScale="80" zoomScaleNormal="80" workbookViewId="0">
      <pane ySplit="7" topLeftCell="A32" activePane="bottomLeft" state="frozen"/>
      <selection pane="bottomLeft" activeCell="C36" sqref="C36"/>
      <selection activeCell="B3" sqref="B3:F3"/>
    </sheetView>
  </sheetViews>
  <sheetFormatPr defaultColWidth="10.625" defaultRowHeight="15" customHeight="1"/>
  <cols>
    <col min="1" max="1" width="4.75" style="247" customWidth="1"/>
    <col min="2" max="2" width="64" style="247" bestFit="1" customWidth="1"/>
    <col min="3" max="3" width="25.25" style="247" bestFit="1" customWidth="1"/>
    <col min="4" max="4" width="64.125" style="247" customWidth="1"/>
    <col min="5" max="5" width="35" style="247" customWidth="1"/>
    <col min="6" max="6" width="10.125" style="247" customWidth="1"/>
    <col min="7" max="7" width="12.25" style="247" customWidth="1"/>
    <col min="8" max="12" width="15.75" style="247" customWidth="1"/>
    <col min="13" max="18" width="15.75" style="19" customWidth="1"/>
    <col min="19" max="19" width="15.625" style="19" hidden="1" customWidth="1"/>
    <col min="20" max="20" width="13.25" style="19" customWidth="1"/>
    <col min="21" max="258" width="10.625" style="19"/>
    <col min="259" max="259" width="17" style="19" bestFit="1" customWidth="1"/>
    <col min="260" max="260" width="21.625" style="19" bestFit="1" customWidth="1"/>
    <col min="261" max="261" width="5.125" style="19" customWidth="1"/>
    <col min="262" max="263" width="9.125" style="19" customWidth="1"/>
    <col min="264" max="264" width="10.25" style="19" customWidth="1"/>
    <col min="265" max="265" width="3.75" style="19" bestFit="1" customWidth="1"/>
    <col min="266" max="266" width="5.125" style="19" bestFit="1" customWidth="1"/>
    <col min="267" max="267" width="4.625" style="19" bestFit="1" customWidth="1"/>
    <col min="268" max="268" width="6" style="19" bestFit="1" customWidth="1"/>
    <col min="269" max="269" width="9.625" style="19" customWidth="1"/>
    <col min="270" max="270" width="9.625" style="19" bestFit="1" customWidth="1"/>
    <col min="271" max="271" width="10.25" style="19" customWidth="1"/>
    <col min="272" max="272" width="8" style="19" bestFit="1" customWidth="1"/>
    <col min="273" max="273" width="8.375" style="19" bestFit="1" customWidth="1"/>
    <col min="274" max="274" width="10.75" style="19" customWidth="1"/>
    <col min="275" max="275" width="10.625" style="19" customWidth="1"/>
    <col min="276" max="276" width="13.25" style="19" customWidth="1"/>
    <col min="277" max="514" width="10.625" style="19"/>
    <col min="515" max="515" width="17" style="19" bestFit="1" customWidth="1"/>
    <col min="516" max="516" width="21.625" style="19" bestFit="1" customWidth="1"/>
    <col min="517" max="517" width="5.125" style="19" customWidth="1"/>
    <col min="518" max="519" width="9.125" style="19" customWidth="1"/>
    <col min="520" max="520" width="10.25" style="19" customWidth="1"/>
    <col min="521" max="521" width="3.75" style="19" bestFit="1" customWidth="1"/>
    <col min="522" max="522" width="5.125" style="19" bestFit="1" customWidth="1"/>
    <col min="523" max="523" width="4.625" style="19" bestFit="1" customWidth="1"/>
    <col min="524" max="524" width="6" style="19" bestFit="1" customWidth="1"/>
    <col min="525" max="525" width="9.625" style="19" customWidth="1"/>
    <col min="526" max="526" width="9.625" style="19" bestFit="1" customWidth="1"/>
    <col min="527" max="527" width="10.25" style="19" customWidth="1"/>
    <col min="528" max="528" width="8" style="19" bestFit="1" customWidth="1"/>
    <col min="529" max="529" width="8.375" style="19" bestFit="1" customWidth="1"/>
    <col min="530" max="530" width="10.75" style="19" customWidth="1"/>
    <col min="531" max="531" width="10.625" style="19" customWidth="1"/>
    <col min="532" max="532" width="13.25" style="19" customWidth="1"/>
    <col min="533" max="770" width="10.625" style="19"/>
    <col min="771" max="771" width="17" style="19" bestFit="1" customWidth="1"/>
    <col min="772" max="772" width="21.625" style="19" bestFit="1" customWidth="1"/>
    <col min="773" max="773" width="5.125" style="19" customWidth="1"/>
    <col min="774" max="775" width="9.125" style="19" customWidth="1"/>
    <col min="776" max="776" width="10.25" style="19" customWidth="1"/>
    <col min="777" max="777" width="3.75" style="19" bestFit="1" customWidth="1"/>
    <col min="778" max="778" width="5.125" style="19" bestFit="1" customWidth="1"/>
    <col min="779" max="779" width="4.625" style="19" bestFit="1" customWidth="1"/>
    <col min="780" max="780" width="6" style="19" bestFit="1" customWidth="1"/>
    <col min="781" max="781" width="9.625" style="19" customWidth="1"/>
    <col min="782" max="782" width="9.625" style="19" bestFit="1" customWidth="1"/>
    <col min="783" max="783" width="10.25" style="19" customWidth="1"/>
    <col min="784" max="784" width="8" style="19" bestFit="1" customWidth="1"/>
    <col min="785" max="785" width="8.375" style="19" bestFit="1" customWidth="1"/>
    <col min="786" max="786" width="10.75" style="19" customWidth="1"/>
    <col min="787" max="787" width="10.625" style="19" customWidth="1"/>
    <col min="788" max="788" width="13.25" style="19" customWidth="1"/>
    <col min="789" max="1026" width="10.625" style="19"/>
    <col min="1027" max="1027" width="17" style="19" bestFit="1" customWidth="1"/>
    <col min="1028" max="1028" width="21.625" style="19" bestFit="1" customWidth="1"/>
    <col min="1029" max="1029" width="5.125" style="19" customWidth="1"/>
    <col min="1030" max="1031" width="9.125" style="19" customWidth="1"/>
    <col min="1032" max="1032" width="10.25" style="19" customWidth="1"/>
    <col min="1033" max="1033" width="3.75" style="19" bestFit="1" customWidth="1"/>
    <col min="1034" max="1034" width="5.125" style="19" bestFit="1" customWidth="1"/>
    <col min="1035" max="1035" width="4.625" style="19" bestFit="1" customWidth="1"/>
    <col min="1036" max="1036" width="6" style="19" bestFit="1" customWidth="1"/>
    <col min="1037" max="1037" width="9.625" style="19" customWidth="1"/>
    <col min="1038" max="1038" width="9.625" style="19" bestFit="1" customWidth="1"/>
    <col min="1039" max="1039" width="10.25" style="19" customWidth="1"/>
    <col min="1040" max="1040" width="8" style="19" bestFit="1" customWidth="1"/>
    <col min="1041" max="1041" width="8.375" style="19" bestFit="1" customWidth="1"/>
    <col min="1042" max="1042" width="10.75" style="19" customWidth="1"/>
    <col min="1043" max="1043" width="10.625" style="19" customWidth="1"/>
    <col min="1044" max="1044" width="13.25" style="19" customWidth="1"/>
    <col min="1045" max="1282" width="10.625" style="19"/>
    <col min="1283" max="1283" width="17" style="19" bestFit="1" customWidth="1"/>
    <col min="1284" max="1284" width="21.625" style="19" bestFit="1" customWidth="1"/>
    <col min="1285" max="1285" width="5.125" style="19" customWidth="1"/>
    <col min="1286" max="1287" width="9.125" style="19" customWidth="1"/>
    <col min="1288" max="1288" width="10.25" style="19" customWidth="1"/>
    <col min="1289" max="1289" width="3.75" style="19" bestFit="1" customWidth="1"/>
    <col min="1290" max="1290" width="5.125" style="19" bestFit="1" customWidth="1"/>
    <col min="1291" max="1291" width="4.625" style="19" bestFit="1" customWidth="1"/>
    <col min="1292" max="1292" width="6" style="19" bestFit="1" customWidth="1"/>
    <col min="1293" max="1293" width="9.625" style="19" customWidth="1"/>
    <col min="1294" max="1294" width="9.625" style="19" bestFit="1" customWidth="1"/>
    <col min="1295" max="1295" width="10.25" style="19" customWidth="1"/>
    <col min="1296" max="1296" width="8" style="19" bestFit="1" customWidth="1"/>
    <col min="1297" max="1297" width="8.375" style="19" bestFit="1" customWidth="1"/>
    <col min="1298" max="1298" width="10.75" style="19" customWidth="1"/>
    <col min="1299" max="1299" width="10.625" style="19" customWidth="1"/>
    <col min="1300" max="1300" width="13.25" style="19" customWidth="1"/>
    <col min="1301" max="1538" width="10.625" style="19"/>
    <col min="1539" max="1539" width="17" style="19" bestFit="1" customWidth="1"/>
    <col min="1540" max="1540" width="21.625" style="19" bestFit="1" customWidth="1"/>
    <col min="1541" max="1541" width="5.125" style="19" customWidth="1"/>
    <col min="1542" max="1543" width="9.125" style="19" customWidth="1"/>
    <col min="1544" max="1544" width="10.25" style="19" customWidth="1"/>
    <col min="1545" max="1545" width="3.75" style="19" bestFit="1" customWidth="1"/>
    <col min="1546" max="1546" width="5.125" style="19" bestFit="1" customWidth="1"/>
    <col min="1547" max="1547" width="4.625" style="19" bestFit="1" customWidth="1"/>
    <col min="1548" max="1548" width="6" style="19" bestFit="1" customWidth="1"/>
    <col min="1549" max="1549" width="9.625" style="19" customWidth="1"/>
    <col min="1550" max="1550" width="9.625" style="19" bestFit="1" customWidth="1"/>
    <col min="1551" max="1551" width="10.25" style="19" customWidth="1"/>
    <col min="1552" max="1552" width="8" style="19" bestFit="1" customWidth="1"/>
    <col min="1553" max="1553" width="8.375" style="19" bestFit="1" customWidth="1"/>
    <col min="1554" max="1554" width="10.75" style="19" customWidth="1"/>
    <col min="1555" max="1555" width="10.625" style="19" customWidth="1"/>
    <col min="1556" max="1556" width="13.25" style="19" customWidth="1"/>
    <col min="1557" max="1794" width="10.625" style="19"/>
    <col min="1795" max="1795" width="17" style="19" bestFit="1" customWidth="1"/>
    <col min="1796" max="1796" width="21.625" style="19" bestFit="1" customWidth="1"/>
    <col min="1797" max="1797" width="5.125" style="19" customWidth="1"/>
    <col min="1798" max="1799" width="9.125" style="19" customWidth="1"/>
    <col min="1800" max="1800" width="10.25" style="19" customWidth="1"/>
    <col min="1801" max="1801" width="3.75" style="19" bestFit="1" customWidth="1"/>
    <col min="1802" max="1802" width="5.125" style="19" bestFit="1" customWidth="1"/>
    <col min="1803" max="1803" width="4.625" style="19" bestFit="1" customWidth="1"/>
    <col min="1804" max="1804" width="6" style="19" bestFit="1" customWidth="1"/>
    <col min="1805" max="1805" width="9.625" style="19" customWidth="1"/>
    <col min="1806" max="1806" width="9.625" style="19" bestFit="1" customWidth="1"/>
    <col min="1807" max="1807" width="10.25" style="19" customWidth="1"/>
    <col min="1808" max="1808" width="8" style="19" bestFit="1" customWidth="1"/>
    <col min="1809" max="1809" width="8.375" style="19" bestFit="1" customWidth="1"/>
    <col min="1810" max="1810" width="10.75" style="19" customWidth="1"/>
    <col min="1811" max="1811" width="10.625" style="19" customWidth="1"/>
    <col min="1812" max="1812" width="13.25" style="19" customWidth="1"/>
    <col min="1813" max="2050" width="10.625" style="19"/>
    <col min="2051" max="2051" width="17" style="19" bestFit="1" customWidth="1"/>
    <col min="2052" max="2052" width="21.625" style="19" bestFit="1" customWidth="1"/>
    <col min="2053" max="2053" width="5.125" style="19" customWidth="1"/>
    <col min="2054" max="2055" width="9.125" style="19" customWidth="1"/>
    <col min="2056" max="2056" width="10.25" style="19" customWidth="1"/>
    <col min="2057" max="2057" width="3.75" style="19" bestFit="1" customWidth="1"/>
    <col min="2058" max="2058" width="5.125" style="19" bestFit="1" customWidth="1"/>
    <col min="2059" max="2059" width="4.625" style="19" bestFit="1" customWidth="1"/>
    <col min="2060" max="2060" width="6" style="19" bestFit="1" customWidth="1"/>
    <col min="2061" max="2061" width="9.625" style="19" customWidth="1"/>
    <col min="2062" max="2062" width="9.625" style="19" bestFit="1" customWidth="1"/>
    <col min="2063" max="2063" width="10.25" style="19" customWidth="1"/>
    <col min="2064" max="2064" width="8" style="19" bestFit="1" customWidth="1"/>
    <col min="2065" max="2065" width="8.375" style="19" bestFit="1" customWidth="1"/>
    <col min="2066" max="2066" width="10.75" style="19" customWidth="1"/>
    <col min="2067" max="2067" width="10.625" style="19" customWidth="1"/>
    <col min="2068" max="2068" width="13.25" style="19" customWidth="1"/>
    <col min="2069" max="2306" width="10.625" style="19"/>
    <col min="2307" max="2307" width="17" style="19" bestFit="1" customWidth="1"/>
    <col min="2308" max="2308" width="21.625" style="19" bestFit="1" customWidth="1"/>
    <col min="2309" max="2309" width="5.125" style="19" customWidth="1"/>
    <col min="2310" max="2311" width="9.125" style="19" customWidth="1"/>
    <col min="2312" max="2312" width="10.25" style="19" customWidth="1"/>
    <col min="2313" max="2313" width="3.75" style="19" bestFit="1" customWidth="1"/>
    <col min="2314" max="2314" width="5.125" style="19" bestFit="1" customWidth="1"/>
    <col min="2315" max="2315" width="4.625" style="19" bestFit="1" customWidth="1"/>
    <col min="2316" max="2316" width="6" style="19" bestFit="1" customWidth="1"/>
    <col min="2317" max="2317" width="9.625" style="19" customWidth="1"/>
    <col min="2318" max="2318" width="9.625" style="19" bestFit="1" customWidth="1"/>
    <col min="2319" max="2319" width="10.25" style="19" customWidth="1"/>
    <col min="2320" max="2320" width="8" style="19" bestFit="1" customWidth="1"/>
    <col min="2321" max="2321" width="8.375" style="19" bestFit="1" customWidth="1"/>
    <col min="2322" max="2322" width="10.75" style="19" customWidth="1"/>
    <col min="2323" max="2323" width="10.625" style="19" customWidth="1"/>
    <col min="2324" max="2324" width="13.25" style="19" customWidth="1"/>
    <col min="2325" max="2562" width="10.625" style="19"/>
    <col min="2563" max="2563" width="17" style="19" bestFit="1" customWidth="1"/>
    <col min="2564" max="2564" width="21.625" style="19" bestFit="1" customWidth="1"/>
    <col min="2565" max="2565" width="5.125" style="19" customWidth="1"/>
    <col min="2566" max="2567" width="9.125" style="19" customWidth="1"/>
    <col min="2568" max="2568" width="10.25" style="19" customWidth="1"/>
    <col min="2569" max="2569" width="3.75" style="19" bestFit="1" customWidth="1"/>
    <col min="2570" max="2570" width="5.125" style="19" bestFit="1" customWidth="1"/>
    <col min="2571" max="2571" width="4.625" style="19" bestFit="1" customWidth="1"/>
    <col min="2572" max="2572" width="6" style="19" bestFit="1" customWidth="1"/>
    <col min="2573" max="2573" width="9.625" style="19" customWidth="1"/>
    <col min="2574" max="2574" width="9.625" style="19" bestFit="1" customWidth="1"/>
    <col min="2575" max="2575" width="10.25" style="19" customWidth="1"/>
    <col min="2576" max="2576" width="8" style="19" bestFit="1" customWidth="1"/>
    <col min="2577" max="2577" width="8.375" style="19" bestFit="1" customWidth="1"/>
    <col min="2578" max="2578" width="10.75" style="19" customWidth="1"/>
    <col min="2579" max="2579" width="10.625" style="19" customWidth="1"/>
    <col min="2580" max="2580" width="13.25" style="19" customWidth="1"/>
    <col min="2581" max="2818" width="10.625" style="19"/>
    <col min="2819" max="2819" width="17" style="19" bestFit="1" customWidth="1"/>
    <col min="2820" max="2820" width="21.625" style="19" bestFit="1" customWidth="1"/>
    <col min="2821" max="2821" width="5.125" style="19" customWidth="1"/>
    <col min="2822" max="2823" width="9.125" style="19" customWidth="1"/>
    <col min="2824" max="2824" width="10.25" style="19" customWidth="1"/>
    <col min="2825" max="2825" width="3.75" style="19" bestFit="1" customWidth="1"/>
    <col min="2826" max="2826" width="5.125" style="19" bestFit="1" customWidth="1"/>
    <col min="2827" max="2827" width="4.625" style="19" bestFit="1" customWidth="1"/>
    <col min="2828" max="2828" width="6" style="19" bestFit="1" customWidth="1"/>
    <col min="2829" max="2829" width="9.625" style="19" customWidth="1"/>
    <col min="2830" max="2830" width="9.625" style="19" bestFit="1" customWidth="1"/>
    <col min="2831" max="2831" width="10.25" style="19" customWidth="1"/>
    <col min="2832" max="2832" width="8" style="19" bestFit="1" customWidth="1"/>
    <col min="2833" max="2833" width="8.375" style="19" bestFit="1" customWidth="1"/>
    <col min="2834" max="2834" width="10.75" style="19" customWidth="1"/>
    <col min="2835" max="2835" width="10.625" style="19" customWidth="1"/>
    <col min="2836" max="2836" width="13.25" style="19" customWidth="1"/>
    <col min="2837" max="3074" width="10.625" style="19"/>
    <col min="3075" max="3075" width="17" style="19" bestFit="1" customWidth="1"/>
    <col min="3076" max="3076" width="21.625" style="19" bestFit="1" customWidth="1"/>
    <col min="3077" max="3077" width="5.125" style="19" customWidth="1"/>
    <col min="3078" max="3079" width="9.125" style="19" customWidth="1"/>
    <col min="3080" max="3080" width="10.25" style="19" customWidth="1"/>
    <col min="3081" max="3081" width="3.75" style="19" bestFit="1" customWidth="1"/>
    <col min="3082" max="3082" width="5.125" style="19" bestFit="1" customWidth="1"/>
    <col min="3083" max="3083" width="4.625" style="19" bestFit="1" customWidth="1"/>
    <col min="3084" max="3084" width="6" style="19" bestFit="1" customWidth="1"/>
    <col min="3085" max="3085" width="9.625" style="19" customWidth="1"/>
    <col min="3086" max="3086" width="9.625" style="19" bestFit="1" customWidth="1"/>
    <col min="3087" max="3087" width="10.25" style="19" customWidth="1"/>
    <col min="3088" max="3088" width="8" style="19" bestFit="1" customWidth="1"/>
    <col min="3089" max="3089" width="8.375" style="19" bestFit="1" customWidth="1"/>
    <col min="3090" max="3090" width="10.75" style="19" customWidth="1"/>
    <col min="3091" max="3091" width="10.625" style="19" customWidth="1"/>
    <col min="3092" max="3092" width="13.25" style="19" customWidth="1"/>
    <col min="3093" max="3330" width="10.625" style="19"/>
    <col min="3331" max="3331" width="17" style="19" bestFit="1" customWidth="1"/>
    <col min="3332" max="3332" width="21.625" style="19" bestFit="1" customWidth="1"/>
    <col min="3333" max="3333" width="5.125" style="19" customWidth="1"/>
    <col min="3334" max="3335" width="9.125" style="19" customWidth="1"/>
    <col min="3336" max="3336" width="10.25" style="19" customWidth="1"/>
    <col min="3337" max="3337" width="3.75" style="19" bestFit="1" customWidth="1"/>
    <col min="3338" max="3338" width="5.125" style="19" bestFit="1" customWidth="1"/>
    <col min="3339" max="3339" width="4.625" style="19" bestFit="1" customWidth="1"/>
    <col min="3340" max="3340" width="6" style="19" bestFit="1" customWidth="1"/>
    <col min="3341" max="3341" width="9.625" style="19" customWidth="1"/>
    <col min="3342" max="3342" width="9.625" style="19" bestFit="1" customWidth="1"/>
    <col min="3343" max="3343" width="10.25" style="19" customWidth="1"/>
    <col min="3344" max="3344" width="8" style="19" bestFit="1" customWidth="1"/>
    <col min="3345" max="3345" width="8.375" style="19" bestFit="1" customWidth="1"/>
    <col min="3346" max="3346" width="10.75" style="19" customWidth="1"/>
    <col min="3347" max="3347" width="10.625" style="19" customWidth="1"/>
    <col min="3348" max="3348" width="13.25" style="19" customWidth="1"/>
    <col min="3349" max="3586" width="10.625" style="19"/>
    <col min="3587" max="3587" width="17" style="19" bestFit="1" customWidth="1"/>
    <col min="3588" max="3588" width="21.625" style="19" bestFit="1" customWidth="1"/>
    <col min="3589" max="3589" width="5.125" style="19" customWidth="1"/>
    <col min="3590" max="3591" width="9.125" style="19" customWidth="1"/>
    <col min="3592" max="3592" width="10.25" style="19" customWidth="1"/>
    <col min="3593" max="3593" width="3.75" style="19" bestFit="1" customWidth="1"/>
    <col min="3594" max="3594" width="5.125" style="19" bestFit="1" customWidth="1"/>
    <col min="3595" max="3595" width="4.625" style="19" bestFit="1" customWidth="1"/>
    <col min="3596" max="3596" width="6" style="19" bestFit="1" customWidth="1"/>
    <col min="3597" max="3597" width="9.625" style="19" customWidth="1"/>
    <col min="3598" max="3598" width="9.625" style="19" bestFit="1" customWidth="1"/>
    <col min="3599" max="3599" width="10.25" style="19" customWidth="1"/>
    <col min="3600" max="3600" width="8" style="19" bestFit="1" customWidth="1"/>
    <col min="3601" max="3601" width="8.375" style="19" bestFit="1" customWidth="1"/>
    <col min="3602" max="3602" width="10.75" style="19" customWidth="1"/>
    <col min="3603" max="3603" width="10.625" style="19" customWidth="1"/>
    <col min="3604" max="3604" width="13.25" style="19" customWidth="1"/>
    <col min="3605" max="3842" width="10.625" style="19"/>
    <col min="3843" max="3843" width="17" style="19" bestFit="1" customWidth="1"/>
    <col min="3844" max="3844" width="21.625" style="19" bestFit="1" customWidth="1"/>
    <col min="3845" max="3845" width="5.125" style="19" customWidth="1"/>
    <col min="3846" max="3847" width="9.125" style="19" customWidth="1"/>
    <col min="3848" max="3848" width="10.25" style="19" customWidth="1"/>
    <col min="3849" max="3849" width="3.75" style="19" bestFit="1" customWidth="1"/>
    <col min="3850" max="3850" width="5.125" style="19" bestFit="1" customWidth="1"/>
    <col min="3851" max="3851" width="4.625" style="19" bestFit="1" customWidth="1"/>
    <col min="3852" max="3852" width="6" style="19" bestFit="1" customWidth="1"/>
    <col min="3853" max="3853" width="9.625" style="19" customWidth="1"/>
    <col min="3854" max="3854" width="9.625" style="19" bestFit="1" customWidth="1"/>
    <col min="3855" max="3855" width="10.25" style="19" customWidth="1"/>
    <col min="3856" max="3856" width="8" style="19" bestFit="1" customWidth="1"/>
    <col min="3857" max="3857" width="8.375" style="19" bestFit="1" customWidth="1"/>
    <col min="3858" max="3858" width="10.75" style="19" customWidth="1"/>
    <col min="3859" max="3859" width="10.625" style="19" customWidth="1"/>
    <col min="3860" max="3860" width="13.25" style="19" customWidth="1"/>
    <col min="3861" max="4098" width="10.625" style="19"/>
    <col min="4099" max="4099" width="17" style="19" bestFit="1" customWidth="1"/>
    <col min="4100" max="4100" width="21.625" style="19" bestFit="1" customWidth="1"/>
    <col min="4101" max="4101" width="5.125" style="19" customWidth="1"/>
    <col min="4102" max="4103" width="9.125" style="19" customWidth="1"/>
    <col min="4104" max="4104" width="10.25" style="19" customWidth="1"/>
    <col min="4105" max="4105" width="3.75" style="19" bestFit="1" customWidth="1"/>
    <col min="4106" max="4106" width="5.125" style="19" bestFit="1" customWidth="1"/>
    <col min="4107" max="4107" width="4.625" style="19" bestFit="1" customWidth="1"/>
    <col min="4108" max="4108" width="6" style="19" bestFit="1" customWidth="1"/>
    <col min="4109" max="4109" width="9.625" style="19" customWidth="1"/>
    <col min="4110" max="4110" width="9.625" style="19" bestFit="1" customWidth="1"/>
    <col min="4111" max="4111" width="10.25" style="19" customWidth="1"/>
    <col min="4112" max="4112" width="8" style="19" bestFit="1" customWidth="1"/>
    <col min="4113" max="4113" width="8.375" style="19" bestFit="1" customWidth="1"/>
    <col min="4114" max="4114" width="10.75" style="19" customWidth="1"/>
    <col min="4115" max="4115" width="10.625" style="19" customWidth="1"/>
    <col min="4116" max="4116" width="13.25" style="19" customWidth="1"/>
    <col min="4117" max="4354" width="10.625" style="19"/>
    <col min="4355" max="4355" width="17" style="19" bestFit="1" customWidth="1"/>
    <col min="4356" max="4356" width="21.625" style="19" bestFit="1" customWidth="1"/>
    <col min="4357" max="4357" width="5.125" style="19" customWidth="1"/>
    <col min="4358" max="4359" width="9.125" style="19" customWidth="1"/>
    <col min="4360" max="4360" width="10.25" style="19" customWidth="1"/>
    <col min="4361" max="4361" width="3.75" style="19" bestFit="1" customWidth="1"/>
    <col min="4362" max="4362" width="5.125" style="19" bestFit="1" customWidth="1"/>
    <col min="4363" max="4363" width="4.625" style="19" bestFit="1" customWidth="1"/>
    <col min="4364" max="4364" width="6" style="19" bestFit="1" customWidth="1"/>
    <col min="4365" max="4365" width="9.625" style="19" customWidth="1"/>
    <col min="4366" max="4366" width="9.625" style="19" bestFit="1" customWidth="1"/>
    <col min="4367" max="4367" width="10.25" style="19" customWidth="1"/>
    <col min="4368" max="4368" width="8" style="19" bestFit="1" customWidth="1"/>
    <col min="4369" max="4369" width="8.375" style="19" bestFit="1" customWidth="1"/>
    <col min="4370" max="4370" width="10.75" style="19" customWidth="1"/>
    <col min="4371" max="4371" width="10.625" style="19" customWidth="1"/>
    <col min="4372" max="4372" width="13.25" style="19" customWidth="1"/>
    <col min="4373" max="4610" width="10.625" style="19"/>
    <col min="4611" max="4611" width="17" style="19" bestFit="1" customWidth="1"/>
    <col min="4612" max="4612" width="21.625" style="19" bestFit="1" customWidth="1"/>
    <col min="4613" max="4613" width="5.125" style="19" customWidth="1"/>
    <col min="4614" max="4615" width="9.125" style="19" customWidth="1"/>
    <col min="4616" max="4616" width="10.25" style="19" customWidth="1"/>
    <col min="4617" max="4617" width="3.75" style="19" bestFit="1" customWidth="1"/>
    <col min="4618" max="4618" width="5.125" style="19" bestFit="1" customWidth="1"/>
    <col min="4619" max="4619" width="4.625" style="19" bestFit="1" customWidth="1"/>
    <col min="4620" max="4620" width="6" style="19" bestFit="1" customWidth="1"/>
    <col min="4621" max="4621" width="9.625" style="19" customWidth="1"/>
    <col min="4622" max="4622" width="9.625" style="19" bestFit="1" customWidth="1"/>
    <col min="4623" max="4623" width="10.25" style="19" customWidth="1"/>
    <col min="4624" max="4624" width="8" style="19" bestFit="1" customWidth="1"/>
    <col min="4625" max="4625" width="8.375" style="19" bestFit="1" customWidth="1"/>
    <col min="4626" max="4626" width="10.75" style="19" customWidth="1"/>
    <col min="4627" max="4627" width="10.625" style="19" customWidth="1"/>
    <col min="4628" max="4628" width="13.25" style="19" customWidth="1"/>
    <col min="4629" max="4866" width="10.625" style="19"/>
    <col min="4867" max="4867" width="17" style="19" bestFit="1" customWidth="1"/>
    <col min="4868" max="4868" width="21.625" style="19" bestFit="1" customWidth="1"/>
    <col min="4869" max="4869" width="5.125" style="19" customWidth="1"/>
    <col min="4870" max="4871" width="9.125" style="19" customWidth="1"/>
    <col min="4872" max="4872" width="10.25" style="19" customWidth="1"/>
    <col min="4873" max="4873" width="3.75" style="19" bestFit="1" customWidth="1"/>
    <col min="4874" max="4874" width="5.125" style="19" bestFit="1" customWidth="1"/>
    <col min="4875" max="4875" width="4.625" style="19" bestFit="1" customWidth="1"/>
    <col min="4876" max="4876" width="6" style="19" bestFit="1" customWidth="1"/>
    <col min="4877" max="4877" width="9.625" style="19" customWidth="1"/>
    <col min="4878" max="4878" width="9.625" style="19" bestFit="1" customWidth="1"/>
    <col min="4879" max="4879" width="10.25" style="19" customWidth="1"/>
    <col min="4880" max="4880" width="8" style="19" bestFit="1" customWidth="1"/>
    <col min="4881" max="4881" width="8.375" style="19" bestFit="1" customWidth="1"/>
    <col min="4882" max="4882" width="10.75" style="19" customWidth="1"/>
    <col min="4883" max="4883" width="10.625" style="19" customWidth="1"/>
    <col min="4884" max="4884" width="13.25" style="19" customWidth="1"/>
    <col min="4885" max="5122" width="10.625" style="19"/>
    <col min="5123" max="5123" width="17" style="19" bestFit="1" customWidth="1"/>
    <col min="5124" max="5124" width="21.625" style="19" bestFit="1" customWidth="1"/>
    <col min="5125" max="5125" width="5.125" style="19" customWidth="1"/>
    <col min="5126" max="5127" width="9.125" style="19" customWidth="1"/>
    <col min="5128" max="5128" width="10.25" style="19" customWidth="1"/>
    <col min="5129" max="5129" width="3.75" style="19" bestFit="1" customWidth="1"/>
    <col min="5130" max="5130" width="5.125" style="19" bestFit="1" customWidth="1"/>
    <col min="5131" max="5131" width="4.625" style="19" bestFit="1" customWidth="1"/>
    <col min="5132" max="5132" width="6" style="19" bestFit="1" customWidth="1"/>
    <col min="5133" max="5133" width="9.625" style="19" customWidth="1"/>
    <col min="5134" max="5134" width="9.625" style="19" bestFit="1" customWidth="1"/>
    <col min="5135" max="5135" width="10.25" style="19" customWidth="1"/>
    <col min="5136" max="5136" width="8" style="19" bestFit="1" customWidth="1"/>
    <col min="5137" max="5137" width="8.375" style="19" bestFit="1" customWidth="1"/>
    <col min="5138" max="5138" width="10.75" style="19" customWidth="1"/>
    <col min="5139" max="5139" width="10.625" style="19" customWidth="1"/>
    <col min="5140" max="5140" width="13.25" style="19" customWidth="1"/>
    <col min="5141" max="5378" width="10.625" style="19"/>
    <col min="5379" max="5379" width="17" style="19" bestFit="1" customWidth="1"/>
    <col min="5380" max="5380" width="21.625" style="19" bestFit="1" customWidth="1"/>
    <col min="5381" max="5381" width="5.125" style="19" customWidth="1"/>
    <col min="5382" max="5383" width="9.125" style="19" customWidth="1"/>
    <col min="5384" max="5384" width="10.25" style="19" customWidth="1"/>
    <col min="5385" max="5385" width="3.75" style="19" bestFit="1" customWidth="1"/>
    <col min="5386" max="5386" width="5.125" style="19" bestFit="1" customWidth="1"/>
    <col min="5387" max="5387" width="4.625" style="19" bestFit="1" customWidth="1"/>
    <col min="5388" max="5388" width="6" style="19" bestFit="1" customWidth="1"/>
    <col min="5389" max="5389" width="9.625" style="19" customWidth="1"/>
    <col min="5390" max="5390" width="9.625" style="19" bestFit="1" customWidth="1"/>
    <col min="5391" max="5391" width="10.25" style="19" customWidth="1"/>
    <col min="5392" max="5392" width="8" style="19" bestFit="1" customWidth="1"/>
    <col min="5393" max="5393" width="8.375" style="19" bestFit="1" customWidth="1"/>
    <col min="5394" max="5394" width="10.75" style="19" customWidth="1"/>
    <col min="5395" max="5395" width="10.625" style="19" customWidth="1"/>
    <col min="5396" max="5396" width="13.25" style="19" customWidth="1"/>
    <col min="5397" max="5634" width="10.625" style="19"/>
    <col min="5635" max="5635" width="17" style="19" bestFit="1" customWidth="1"/>
    <col min="5636" max="5636" width="21.625" style="19" bestFit="1" customWidth="1"/>
    <col min="5637" max="5637" width="5.125" style="19" customWidth="1"/>
    <col min="5638" max="5639" width="9.125" style="19" customWidth="1"/>
    <col min="5640" max="5640" width="10.25" style="19" customWidth="1"/>
    <col min="5641" max="5641" width="3.75" style="19" bestFit="1" customWidth="1"/>
    <col min="5642" max="5642" width="5.125" style="19" bestFit="1" customWidth="1"/>
    <col min="5643" max="5643" width="4.625" style="19" bestFit="1" customWidth="1"/>
    <col min="5644" max="5644" width="6" style="19" bestFit="1" customWidth="1"/>
    <col min="5645" max="5645" width="9.625" style="19" customWidth="1"/>
    <col min="5646" max="5646" width="9.625" style="19" bestFit="1" customWidth="1"/>
    <col min="5647" max="5647" width="10.25" style="19" customWidth="1"/>
    <col min="5648" max="5648" width="8" style="19" bestFit="1" customWidth="1"/>
    <col min="5649" max="5649" width="8.375" style="19" bestFit="1" customWidth="1"/>
    <col min="5650" max="5650" width="10.75" style="19" customWidth="1"/>
    <col min="5651" max="5651" width="10.625" style="19" customWidth="1"/>
    <col min="5652" max="5652" width="13.25" style="19" customWidth="1"/>
    <col min="5653" max="5890" width="10.625" style="19"/>
    <col min="5891" max="5891" width="17" style="19" bestFit="1" customWidth="1"/>
    <col min="5892" max="5892" width="21.625" style="19" bestFit="1" customWidth="1"/>
    <col min="5893" max="5893" width="5.125" style="19" customWidth="1"/>
    <col min="5894" max="5895" width="9.125" style="19" customWidth="1"/>
    <col min="5896" max="5896" width="10.25" style="19" customWidth="1"/>
    <col min="5897" max="5897" width="3.75" style="19" bestFit="1" customWidth="1"/>
    <col min="5898" max="5898" width="5.125" style="19" bestFit="1" customWidth="1"/>
    <col min="5899" max="5899" width="4.625" style="19" bestFit="1" customWidth="1"/>
    <col min="5900" max="5900" width="6" style="19" bestFit="1" customWidth="1"/>
    <col min="5901" max="5901" width="9.625" style="19" customWidth="1"/>
    <col min="5902" max="5902" width="9.625" style="19" bestFit="1" customWidth="1"/>
    <col min="5903" max="5903" width="10.25" style="19" customWidth="1"/>
    <col min="5904" max="5904" width="8" style="19" bestFit="1" customWidth="1"/>
    <col min="5905" max="5905" width="8.375" style="19" bestFit="1" customWidth="1"/>
    <col min="5906" max="5906" width="10.75" style="19" customWidth="1"/>
    <col min="5907" max="5907" width="10.625" style="19" customWidth="1"/>
    <col min="5908" max="5908" width="13.25" style="19" customWidth="1"/>
    <col min="5909" max="6146" width="10.625" style="19"/>
    <col min="6147" max="6147" width="17" style="19" bestFit="1" customWidth="1"/>
    <col min="6148" max="6148" width="21.625" style="19" bestFit="1" customWidth="1"/>
    <col min="6149" max="6149" width="5.125" style="19" customWidth="1"/>
    <col min="6150" max="6151" width="9.125" style="19" customWidth="1"/>
    <col min="6152" max="6152" width="10.25" style="19" customWidth="1"/>
    <col min="6153" max="6153" width="3.75" style="19" bestFit="1" customWidth="1"/>
    <col min="6154" max="6154" width="5.125" style="19" bestFit="1" customWidth="1"/>
    <col min="6155" max="6155" width="4.625" style="19" bestFit="1" customWidth="1"/>
    <col min="6156" max="6156" width="6" style="19" bestFit="1" customWidth="1"/>
    <col min="6157" max="6157" width="9.625" style="19" customWidth="1"/>
    <col min="6158" max="6158" width="9.625" style="19" bestFit="1" customWidth="1"/>
    <col min="6159" max="6159" width="10.25" style="19" customWidth="1"/>
    <col min="6160" max="6160" width="8" style="19" bestFit="1" customWidth="1"/>
    <col min="6161" max="6161" width="8.375" style="19" bestFit="1" customWidth="1"/>
    <col min="6162" max="6162" width="10.75" style="19" customWidth="1"/>
    <col min="6163" max="6163" width="10.625" style="19" customWidth="1"/>
    <col min="6164" max="6164" width="13.25" style="19" customWidth="1"/>
    <col min="6165" max="6402" width="10.625" style="19"/>
    <col min="6403" max="6403" width="17" style="19" bestFit="1" customWidth="1"/>
    <col min="6404" max="6404" width="21.625" style="19" bestFit="1" customWidth="1"/>
    <col min="6405" max="6405" width="5.125" style="19" customWidth="1"/>
    <col min="6406" max="6407" width="9.125" style="19" customWidth="1"/>
    <col min="6408" max="6408" width="10.25" style="19" customWidth="1"/>
    <col min="6409" max="6409" width="3.75" style="19" bestFit="1" customWidth="1"/>
    <col min="6410" max="6410" width="5.125" style="19" bestFit="1" customWidth="1"/>
    <col min="6411" max="6411" width="4.625" style="19" bestFit="1" customWidth="1"/>
    <col min="6412" max="6412" width="6" style="19" bestFit="1" customWidth="1"/>
    <col min="6413" max="6413" width="9.625" style="19" customWidth="1"/>
    <col min="6414" max="6414" width="9.625" style="19" bestFit="1" customWidth="1"/>
    <col min="6415" max="6415" width="10.25" style="19" customWidth="1"/>
    <col min="6416" max="6416" width="8" style="19" bestFit="1" customWidth="1"/>
    <col min="6417" max="6417" width="8.375" style="19" bestFit="1" customWidth="1"/>
    <col min="6418" max="6418" width="10.75" style="19" customWidth="1"/>
    <col min="6419" max="6419" width="10.625" style="19" customWidth="1"/>
    <col min="6420" max="6420" width="13.25" style="19" customWidth="1"/>
    <col min="6421" max="6658" width="10.625" style="19"/>
    <col min="6659" max="6659" width="17" style="19" bestFit="1" customWidth="1"/>
    <col min="6660" max="6660" width="21.625" style="19" bestFit="1" customWidth="1"/>
    <col min="6661" max="6661" width="5.125" style="19" customWidth="1"/>
    <col min="6662" max="6663" width="9.125" style="19" customWidth="1"/>
    <col min="6664" max="6664" width="10.25" style="19" customWidth="1"/>
    <col min="6665" max="6665" width="3.75" style="19" bestFit="1" customWidth="1"/>
    <col min="6666" max="6666" width="5.125" style="19" bestFit="1" customWidth="1"/>
    <col min="6667" max="6667" width="4.625" style="19" bestFit="1" customWidth="1"/>
    <col min="6668" max="6668" width="6" style="19" bestFit="1" customWidth="1"/>
    <col min="6669" max="6669" width="9.625" style="19" customWidth="1"/>
    <col min="6670" max="6670" width="9.625" style="19" bestFit="1" customWidth="1"/>
    <col min="6671" max="6671" width="10.25" style="19" customWidth="1"/>
    <col min="6672" max="6672" width="8" style="19" bestFit="1" customWidth="1"/>
    <col min="6673" max="6673" width="8.375" style="19" bestFit="1" customWidth="1"/>
    <col min="6674" max="6674" width="10.75" style="19" customWidth="1"/>
    <col min="6675" max="6675" width="10.625" style="19" customWidth="1"/>
    <col min="6676" max="6676" width="13.25" style="19" customWidth="1"/>
    <col min="6677" max="6914" width="10.625" style="19"/>
    <col min="6915" max="6915" width="17" style="19" bestFit="1" customWidth="1"/>
    <col min="6916" max="6916" width="21.625" style="19" bestFit="1" customWidth="1"/>
    <col min="6917" max="6917" width="5.125" style="19" customWidth="1"/>
    <col min="6918" max="6919" width="9.125" style="19" customWidth="1"/>
    <col min="6920" max="6920" width="10.25" style="19" customWidth="1"/>
    <col min="6921" max="6921" width="3.75" style="19" bestFit="1" customWidth="1"/>
    <col min="6922" max="6922" width="5.125" style="19" bestFit="1" customWidth="1"/>
    <col min="6923" max="6923" width="4.625" style="19" bestFit="1" customWidth="1"/>
    <col min="6924" max="6924" width="6" style="19" bestFit="1" customWidth="1"/>
    <col min="6925" max="6925" width="9.625" style="19" customWidth="1"/>
    <col min="6926" max="6926" width="9.625" style="19" bestFit="1" customWidth="1"/>
    <col min="6927" max="6927" width="10.25" style="19" customWidth="1"/>
    <col min="6928" max="6928" width="8" style="19" bestFit="1" customWidth="1"/>
    <col min="6929" max="6929" width="8.375" style="19" bestFit="1" customWidth="1"/>
    <col min="6930" max="6930" width="10.75" style="19" customWidth="1"/>
    <col min="6931" max="6931" width="10.625" style="19" customWidth="1"/>
    <col min="6932" max="6932" width="13.25" style="19" customWidth="1"/>
    <col min="6933" max="7170" width="10.625" style="19"/>
    <col min="7171" max="7171" width="17" style="19" bestFit="1" customWidth="1"/>
    <col min="7172" max="7172" width="21.625" style="19" bestFit="1" customWidth="1"/>
    <col min="7173" max="7173" width="5.125" style="19" customWidth="1"/>
    <col min="7174" max="7175" width="9.125" style="19" customWidth="1"/>
    <col min="7176" max="7176" width="10.25" style="19" customWidth="1"/>
    <col min="7177" max="7177" width="3.75" style="19" bestFit="1" customWidth="1"/>
    <col min="7178" max="7178" width="5.125" style="19" bestFit="1" customWidth="1"/>
    <col min="7179" max="7179" width="4.625" style="19" bestFit="1" customWidth="1"/>
    <col min="7180" max="7180" width="6" style="19" bestFit="1" customWidth="1"/>
    <col min="7181" max="7181" width="9.625" style="19" customWidth="1"/>
    <col min="7182" max="7182" width="9.625" style="19" bestFit="1" customWidth="1"/>
    <col min="7183" max="7183" width="10.25" style="19" customWidth="1"/>
    <col min="7184" max="7184" width="8" style="19" bestFit="1" customWidth="1"/>
    <col min="7185" max="7185" width="8.375" style="19" bestFit="1" customWidth="1"/>
    <col min="7186" max="7186" width="10.75" style="19" customWidth="1"/>
    <col min="7187" max="7187" width="10.625" style="19" customWidth="1"/>
    <col min="7188" max="7188" width="13.25" style="19" customWidth="1"/>
    <col min="7189" max="7426" width="10.625" style="19"/>
    <col min="7427" max="7427" width="17" style="19" bestFit="1" customWidth="1"/>
    <col min="7428" max="7428" width="21.625" style="19" bestFit="1" customWidth="1"/>
    <col min="7429" max="7429" width="5.125" style="19" customWidth="1"/>
    <col min="7430" max="7431" width="9.125" style="19" customWidth="1"/>
    <col min="7432" max="7432" width="10.25" style="19" customWidth="1"/>
    <col min="7433" max="7433" width="3.75" style="19" bestFit="1" customWidth="1"/>
    <col min="7434" max="7434" width="5.125" style="19" bestFit="1" customWidth="1"/>
    <col min="7435" max="7435" width="4.625" style="19" bestFit="1" customWidth="1"/>
    <col min="7436" max="7436" width="6" style="19" bestFit="1" customWidth="1"/>
    <col min="7437" max="7437" width="9.625" style="19" customWidth="1"/>
    <col min="7438" max="7438" width="9.625" style="19" bestFit="1" customWidth="1"/>
    <col min="7439" max="7439" width="10.25" style="19" customWidth="1"/>
    <col min="7440" max="7440" width="8" style="19" bestFit="1" customWidth="1"/>
    <col min="7441" max="7441" width="8.375" style="19" bestFit="1" customWidth="1"/>
    <col min="7442" max="7442" width="10.75" style="19" customWidth="1"/>
    <col min="7443" max="7443" width="10.625" style="19" customWidth="1"/>
    <col min="7444" max="7444" width="13.25" style="19" customWidth="1"/>
    <col min="7445" max="7682" width="10.625" style="19"/>
    <col min="7683" max="7683" width="17" style="19" bestFit="1" customWidth="1"/>
    <col min="7684" max="7684" width="21.625" style="19" bestFit="1" customWidth="1"/>
    <col min="7685" max="7685" width="5.125" style="19" customWidth="1"/>
    <col min="7686" max="7687" width="9.125" style="19" customWidth="1"/>
    <col min="7688" max="7688" width="10.25" style="19" customWidth="1"/>
    <col min="7689" max="7689" width="3.75" style="19" bestFit="1" customWidth="1"/>
    <col min="7690" max="7690" width="5.125" style="19" bestFit="1" customWidth="1"/>
    <col min="7691" max="7691" width="4.625" style="19" bestFit="1" customWidth="1"/>
    <col min="7692" max="7692" width="6" style="19" bestFit="1" customWidth="1"/>
    <col min="7693" max="7693" width="9.625" style="19" customWidth="1"/>
    <col min="7694" max="7694" width="9.625" style="19" bestFit="1" customWidth="1"/>
    <col min="7695" max="7695" width="10.25" style="19" customWidth="1"/>
    <col min="7696" max="7696" width="8" style="19" bestFit="1" customWidth="1"/>
    <col min="7697" max="7697" width="8.375" style="19" bestFit="1" customWidth="1"/>
    <col min="7698" max="7698" width="10.75" style="19" customWidth="1"/>
    <col min="7699" max="7699" width="10.625" style="19" customWidth="1"/>
    <col min="7700" max="7700" width="13.25" style="19" customWidth="1"/>
    <col min="7701" max="7938" width="10.625" style="19"/>
    <col min="7939" max="7939" width="17" style="19" bestFit="1" customWidth="1"/>
    <col min="7940" max="7940" width="21.625" style="19" bestFit="1" customWidth="1"/>
    <col min="7941" max="7941" width="5.125" style="19" customWidth="1"/>
    <col min="7942" max="7943" width="9.125" style="19" customWidth="1"/>
    <col min="7944" max="7944" width="10.25" style="19" customWidth="1"/>
    <col min="7945" max="7945" width="3.75" style="19" bestFit="1" customWidth="1"/>
    <col min="7946" max="7946" width="5.125" style="19" bestFit="1" customWidth="1"/>
    <col min="7947" max="7947" width="4.625" style="19" bestFit="1" customWidth="1"/>
    <col min="7948" max="7948" width="6" style="19" bestFit="1" customWidth="1"/>
    <col min="7949" max="7949" width="9.625" style="19" customWidth="1"/>
    <col min="7950" max="7950" width="9.625" style="19" bestFit="1" customWidth="1"/>
    <col min="7951" max="7951" width="10.25" style="19" customWidth="1"/>
    <col min="7952" max="7952" width="8" style="19" bestFit="1" customWidth="1"/>
    <col min="7953" max="7953" width="8.375" style="19" bestFit="1" customWidth="1"/>
    <col min="7954" max="7954" width="10.75" style="19" customWidth="1"/>
    <col min="7955" max="7955" width="10.625" style="19" customWidth="1"/>
    <col min="7956" max="7956" width="13.25" style="19" customWidth="1"/>
    <col min="7957" max="8194" width="10.625" style="19"/>
    <col min="8195" max="8195" width="17" style="19" bestFit="1" customWidth="1"/>
    <col min="8196" max="8196" width="21.625" style="19" bestFit="1" customWidth="1"/>
    <col min="8197" max="8197" width="5.125" style="19" customWidth="1"/>
    <col min="8198" max="8199" width="9.125" style="19" customWidth="1"/>
    <col min="8200" max="8200" width="10.25" style="19" customWidth="1"/>
    <col min="8201" max="8201" width="3.75" style="19" bestFit="1" customWidth="1"/>
    <col min="8202" max="8202" width="5.125" style="19" bestFit="1" customWidth="1"/>
    <col min="8203" max="8203" width="4.625" style="19" bestFit="1" customWidth="1"/>
    <col min="8204" max="8204" width="6" style="19" bestFit="1" customWidth="1"/>
    <col min="8205" max="8205" width="9.625" style="19" customWidth="1"/>
    <col min="8206" max="8206" width="9.625" style="19" bestFit="1" customWidth="1"/>
    <col min="8207" max="8207" width="10.25" style="19" customWidth="1"/>
    <col min="8208" max="8208" width="8" style="19" bestFit="1" customWidth="1"/>
    <col min="8209" max="8209" width="8.375" style="19" bestFit="1" customWidth="1"/>
    <col min="8210" max="8210" width="10.75" style="19" customWidth="1"/>
    <col min="8211" max="8211" width="10.625" style="19" customWidth="1"/>
    <col min="8212" max="8212" width="13.25" style="19" customWidth="1"/>
    <col min="8213" max="8450" width="10.625" style="19"/>
    <col min="8451" max="8451" width="17" style="19" bestFit="1" customWidth="1"/>
    <col min="8452" max="8452" width="21.625" style="19" bestFit="1" customWidth="1"/>
    <col min="8453" max="8453" width="5.125" style="19" customWidth="1"/>
    <col min="8454" max="8455" width="9.125" style="19" customWidth="1"/>
    <col min="8456" max="8456" width="10.25" style="19" customWidth="1"/>
    <col min="8457" max="8457" width="3.75" style="19" bestFit="1" customWidth="1"/>
    <col min="8458" max="8458" width="5.125" style="19" bestFit="1" customWidth="1"/>
    <col min="8459" max="8459" width="4.625" style="19" bestFit="1" customWidth="1"/>
    <col min="8460" max="8460" width="6" style="19" bestFit="1" customWidth="1"/>
    <col min="8461" max="8461" width="9.625" style="19" customWidth="1"/>
    <col min="8462" max="8462" width="9.625" style="19" bestFit="1" customWidth="1"/>
    <col min="8463" max="8463" width="10.25" style="19" customWidth="1"/>
    <col min="8464" max="8464" width="8" style="19" bestFit="1" customWidth="1"/>
    <col min="8465" max="8465" width="8.375" style="19" bestFit="1" customWidth="1"/>
    <col min="8466" max="8466" width="10.75" style="19" customWidth="1"/>
    <col min="8467" max="8467" width="10.625" style="19" customWidth="1"/>
    <col min="8468" max="8468" width="13.25" style="19" customWidth="1"/>
    <col min="8469" max="8706" width="10.625" style="19"/>
    <col min="8707" max="8707" width="17" style="19" bestFit="1" customWidth="1"/>
    <col min="8708" max="8708" width="21.625" style="19" bestFit="1" customWidth="1"/>
    <col min="8709" max="8709" width="5.125" style="19" customWidth="1"/>
    <col min="8710" max="8711" width="9.125" style="19" customWidth="1"/>
    <col min="8712" max="8712" width="10.25" style="19" customWidth="1"/>
    <col min="8713" max="8713" width="3.75" style="19" bestFit="1" customWidth="1"/>
    <col min="8714" max="8714" width="5.125" style="19" bestFit="1" customWidth="1"/>
    <col min="8715" max="8715" width="4.625" style="19" bestFit="1" customWidth="1"/>
    <col min="8716" max="8716" width="6" style="19" bestFit="1" customWidth="1"/>
    <col min="8717" max="8717" width="9.625" style="19" customWidth="1"/>
    <col min="8718" max="8718" width="9.625" style="19" bestFit="1" customWidth="1"/>
    <col min="8719" max="8719" width="10.25" style="19" customWidth="1"/>
    <col min="8720" max="8720" width="8" style="19" bestFit="1" customWidth="1"/>
    <col min="8721" max="8721" width="8.375" style="19" bestFit="1" customWidth="1"/>
    <col min="8722" max="8722" width="10.75" style="19" customWidth="1"/>
    <col min="8723" max="8723" width="10.625" style="19" customWidth="1"/>
    <col min="8724" max="8724" width="13.25" style="19" customWidth="1"/>
    <col min="8725" max="8962" width="10.625" style="19"/>
    <col min="8963" max="8963" width="17" style="19" bestFit="1" customWidth="1"/>
    <col min="8964" max="8964" width="21.625" style="19" bestFit="1" customWidth="1"/>
    <col min="8965" max="8965" width="5.125" style="19" customWidth="1"/>
    <col min="8966" max="8967" width="9.125" style="19" customWidth="1"/>
    <col min="8968" max="8968" width="10.25" style="19" customWidth="1"/>
    <col min="8969" max="8969" width="3.75" style="19" bestFit="1" customWidth="1"/>
    <col min="8970" max="8970" width="5.125" style="19" bestFit="1" customWidth="1"/>
    <col min="8971" max="8971" width="4.625" style="19" bestFit="1" customWidth="1"/>
    <col min="8972" max="8972" width="6" style="19" bestFit="1" customWidth="1"/>
    <col min="8973" max="8973" width="9.625" style="19" customWidth="1"/>
    <col min="8974" max="8974" width="9.625" style="19" bestFit="1" customWidth="1"/>
    <col min="8975" max="8975" width="10.25" style="19" customWidth="1"/>
    <col min="8976" max="8976" width="8" style="19" bestFit="1" customWidth="1"/>
    <col min="8977" max="8977" width="8.375" style="19" bestFit="1" customWidth="1"/>
    <col min="8978" max="8978" width="10.75" style="19" customWidth="1"/>
    <col min="8979" max="8979" width="10.625" style="19" customWidth="1"/>
    <col min="8980" max="8980" width="13.25" style="19" customWidth="1"/>
    <col min="8981" max="9218" width="10.625" style="19"/>
    <col min="9219" max="9219" width="17" style="19" bestFit="1" customWidth="1"/>
    <col min="9220" max="9220" width="21.625" style="19" bestFit="1" customWidth="1"/>
    <col min="9221" max="9221" width="5.125" style="19" customWidth="1"/>
    <col min="9222" max="9223" width="9.125" style="19" customWidth="1"/>
    <col min="9224" max="9224" width="10.25" style="19" customWidth="1"/>
    <col min="9225" max="9225" width="3.75" style="19" bestFit="1" customWidth="1"/>
    <col min="9226" max="9226" width="5.125" style="19" bestFit="1" customWidth="1"/>
    <col min="9227" max="9227" width="4.625" style="19" bestFit="1" customWidth="1"/>
    <col min="9228" max="9228" width="6" style="19" bestFit="1" customWidth="1"/>
    <col min="9229" max="9229" width="9.625" style="19" customWidth="1"/>
    <col min="9230" max="9230" width="9.625" style="19" bestFit="1" customWidth="1"/>
    <col min="9231" max="9231" width="10.25" style="19" customWidth="1"/>
    <col min="9232" max="9232" width="8" style="19" bestFit="1" customWidth="1"/>
    <col min="9233" max="9233" width="8.375" style="19" bestFit="1" customWidth="1"/>
    <col min="9234" max="9234" width="10.75" style="19" customWidth="1"/>
    <col min="9235" max="9235" width="10.625" style="19" customWidth="1"/>
    <col min="9236" max="9236" width="13.25" style="19" customWidth="1"/>
    <col min="9237" max="9474" width="10.625" style="19"/>
    <col min="9475" max="9475" width="17" style="19" bestFit="1" customWidth="1"/>
    <col min="9476" max="9476" width="21.625" style="19" bestFit="1" customWidth="1"/>
    <col min="9477" max="9477" width="5.125" style="19" customWidth="1"/>
    <col min="9478" max="9479" width="9.125" style="19" customWidth="1"/>
    <col min="9480" max="9480" width="10.25" style="19" customWidth="1"/>
    <col min="9481" max="9481" width="3.75" style="19" bestFit="1" customWidth="1"/>
    <col min="9482" max="9482" width="5.125" style="19" bestFit="1" customWidth="1"/>
    <col min="9483" max="9483" width="4.625" style="19" bestFit="1" customWidth="1"/>
    <col min="9484" max="9484" width="6" style="19" bestFit="1" customWidth="1"/>
    <col min="9485" max="9485" width="9.625" style="19" customWidth="1"/>
    <col min="9486" max="9486" width="9.625" style="19" bestFit="1" customWidth="1"/>
    <col min="9487" max="9487" width="10.25" style="19" customWidth="1"/>
    <col min="9488" max="9488" width="8" style="19" bestFit="1" customWidth="1"/>
    <col min="9489" max="9489" width="8.375" style="19" bestFit="1" customWidth="1"/>
    <col min="9490" max="9490" width="10.75" style="19" customWidth="1"/>
    <col min="9491" max="9491" width="10.625" style="19" customWidth="1"/>
    <col min="9492" max="9492" width="13.25" style="19" customWidth="1"/>
    <col min="9493" max="9730" width="10.625" style="19"/>
    <col min="9731" max="9731" width="17" style="19" bestFit="1" customWidth="1"/>
    <col min="9732" max="9732" width="21.625" style="19" bestFit="1" customWidth="1"/>
    <col min="9733" max="9733" width="5.125" style="19" customWidth="1"/>
    <col min="9734" max="9735" width="9.125" style="19" customWidth="1"/>
    <col min="9736" max="9736" width="10.25" style="19" customWidth="1"/>
    <col min="9737" max="9737" width="3.75" style="19" bestFit="1" customWidth="1"/>
    <col min="9738" max="9738" width="5.125" style="19" bestFit="1" customWidth="1"/>
    <col min="9739" max="9739" width="4.625" style="19" bestFit="1" customWidth="1"/>
    <col min="9740" max="9740" width="6" style="19" bestFit="1" customWidth="1"/>
    <col min="9741" max="9741" width="9.625" style="19" customWidth="1"/>
    <col min="9742" max="9742" width="9.625" style="19" bestFit="1" customWidth="1"/>
    <col min="9743" max="9743" width="10.25" style="19" customWidth="1"/>
    <col min="9744" max="9744" width="8" style="19" bestFit="1" customWidth="1"/>
    <col min="9745" max="9745" width="8.375" style="19" bestFit="1" customWidth="1"/>
    <col min="9746" max="9746" width="10.75" style="19" customWidth="1"/>
    <col min="9747" max="9747" width="10.625" style="19" customWidth="1"/>
    <col min="9748" max="9748" width="13.25" style="19" customWidth="1"/>
    <col min="9749" max="9986" width="10.625" style="19"/>
    <col min="9987" max="9987" width="17" style="19" bestFit="1" customWidth="1"/>
    <col min="9988" max="9988" width="21.625" style="19" bestFit="1" customWidth="1"/>
    <col min="9989" max="9989" width="5.125" style="19" customWidth="1"/>
    <col min="9990" max="9991" width="9.125" style="19" customWidth="1"/>
    <col min="9992" max="9992" width="10.25" style="19" customWidth="1"/>
    <col min="9993" max="9993" width="3.75" style="19" bestFit="1" customWidth="1"/>
    <col min="9994" max="9994" width="5.125" style="19" bestFit="1" customWidth="1"/>
    <col min="9995" max="9995" width="4.625" style="19" bestFit="1" customWidth="1"/>
    <col min="9996" max="9996" width="6" style="19" bestFit="1" customWidth="1"/>
    <col min="9997" max="9997" width="9.625" style="19" customWidth="1"/>
    <col min="9998" max="9998" width="9.625" style="19" bestFit="1" customWidth="1"/>
    <col min="9999" max="9999" width="10.25" style="19" customWidth="1"/>
    <col min="10000" max="10000" width="8" style="19" bestFit="1" customWidth="1"/>
    <col min="10001" max="10001" width="8.375" style="19" bestFit="1" customWidth="1"/>
    <col min="10002" max="10002" width="10.75" style="19" customWidth="1"/>
    <col min="10003" max="10003" width="10.625" style="19" customWidth="1"/>
    <col min="10004" max="10004" width="13.25" style="19" customWidth="1"/>
    <col min="10005" max="10242" width="10.625" style="19"/>
    <col min="10243" max="10243" width="17" style="19" bestFit="1" customWidth="1"/>
    <col min="10244" max="10244" width="21.625" style="19" bestFit="1" customWidth="1"/>
    <col min="10245" max="10245" width="5.125" style="19" customWidth="1"/>
    <col min="10246" max="10247" width="9.125" style="19" customWidth="1"/>
    <col min="10248" max="10248" width="10.25" style="19" customWidth="1"/>
    <col min="10249" max="10249" width="3.75" style="19" bestFit="1" customWidth="1"/>
    <col min="10250" max="10250" width="5.125" style="19" bestFit="1" customWidth="1"/>
    <col min="10251" max="10251" width="4.625" style="19" bestFit="1" customWidth="1"/>
    <col min="10252" max="10252" width="6" style="19" bestFit="1" customWidth="1"/>
    <col min="10253" max="10253" width="9.625" style="19" customWidth="1"/>
    <col min="10254" max="10254" width="9.625" style="19" bestFit="1" customWidth="1"/>
    <col min="10255" max="10255" width="10.25" style="19" customWidth="1"/>
    <col min="10256" max="10256" width="8" style="19" bestFit="1" customWidth="1"/>
    <col min="10257" max="10257" width="8.375" style="19" bestFit="1" customWidth="1"/>
    <col min="10258" max="10258" width="10.75" style="19" customWidth="1"/>
    <col min="10259" max="10259" width="10.625" style="19" customWidth="1"/>
    <col min="10260" max="10260" width="13.25" style="19" customWidth="1"/>
    <col min="10261" max="10498" width="10.625" style="19"/>
    <col min="10499" max="10499" width="17" style="19" bestFit="1" customWidth="1"/>
    <col min="10500" max="10500" width="21.625" style="19" bestFit="1" customWidth="1"/>
    <col min="10501" max="10501" width="5.125" style="19" customWidth="1"/>
    <col min="10502" max="10503" width="9.125" style="19" customWidth="1"/>
    <col min="10504" max="10504" width="10.25" style="19" customWidth="1"/>
    <col min="10505" max="10505" width="3.75" style="19" bestFit="1" customWidth="1"/>
    <col min="10506" max="10506" width="5.125" style="19" bestFit="1" customWidth="1"/>
    <col min="10507" max="10507" width="4.625" style="19" bestFit="1" customWidth="1"/>
    <col min="10508" max="10508" width="6" style="19" bestFit="1" customWidth="1"/>
    <col min="10509" max="10509" width="9.625" style="19" customWidth="1"/>
    <col min="10510" max="10510" width="9.625" style="19" bestFit="1" customWidth="1"/>
    <col min="10511" max="10511" width="10.25" style="19" customWidth="1"/>
    <col min="10512" max="10512" width="8" style="19" bestFit="1" customWidth="1"/>
    <col min="10513" max="10513" width="8.375" style="19" bestFit="1" customWidth="1"/>
    <col min="10514" max="10514" width="10.75" style="19" customWidth="1"/>
    <col min="10515" max="10515" width="10.625" style="19" customWidth="1"/>
    <col min="10516" max="10516" width="13.25" style="19" customWidth="1"/>
    <col min="10517" max="10754" width="10.625" style="19"/>
    <col min="10755" max="10755" width="17" style="19" bestFit="1" customWidth="1"/>
    <col min="10756" max="10756" width="21.625" style="19" bestFit="1" customWidth="1"/>
    <col min="10757" max="10757" width="5.125" style="19" customWidth="1"/>
    <col min="10758" max="10759" width="9.125" style="19" customWidth="1"/>
    <col min="10760" max="10760" width="10.25" style="19" customWidth="1"/>
    <col min="10761" max="10761" width="3.75" style="19" bestFit="1" customWidth="1"/>
    <col min="10762" max="10762" width="5.125" style="19" bestFit="1" customWidth="1"/>
    <col min="10763" max="10763" width="4.625" style="19" bestFit="1" customWidth="1"/>
    <col min="10764" max="10764" width="6" style="19" bestFit="1" customWidth="1"/>
    <col min="10765" max="10765" width="9.625" style="19" customWidth="1"/>
    <col min="10766" max="10766" width="9.625" style="19" bestFit="1" customWidth="1"/>
    <col min="10767" max="10767" width="10.25" style="19" customWidth="1"/>
    <col min="10768" max="10768" width="8" style="19" bestFit="1" customWidth="1"/>
    <col min="10769" max="10769" width="8.375" style="19" bestFit="1" customWidth="1"/>
    <col min="10770" max="10770" width="10.75" style="19" customWidth="1"/>
    <col min="10771" max="10771" width="10.625" style="19" customWidth="1"/>
    <col min="10772" max="10772" width="13.25" style="19" customWidth="1"/>
    <col min="10773" max="11010" width="10.625" style="19"/>
    <col min="11011" max="11011" width="17" style="19" bestFit="1" customWidth="1"/>
    <col min="11012" max="11012" width="21.625" style="19" bestFit="1" customWidth="1"/>
    <col min="11013" max="11013" width="5.125" style="19" customWidth="1"/>
    <col min="11014" max="11015" width="9.125" style="19" customWidth="1"/>
    <col min="11016" max="11016" width="10.25" style="19" customWidth="1"/>
    <col min="11017" max="11017" width="3.75" style="19" bestFit="1" customWidth="1"/>
    <col min="11018" max="11018" width="5.125" style="19" bestFit="1" customWidth="1"/>
    <col min="11019" max="11019" width="4.625" style="19" bestFit="1" customWidth="1"/>
    <col min="11020" max="11020" width="6" style="19" bestFit="1" customWidth="1"/>
    <col min="11021" max="11021" width="9.625" style="19" customWidth="1"/>
    <col min="11022" max="11022" width="9.625" style="19" bestFit="1" customWidth="1"/>
    <col min="11023" max="11023" width="10.25" style="19" customWidth="1"/>
    <col min="11024" max="11024" width="8" style="19" bestFit="1" customWidth="1"/>
    <col min="11025" max="11025" width="8.375" style="19" bestFit="1" customWidth="1"/>
    <col min="11026" max="11026" width="10.75" style="19" customWidth="1"/>
    <col min="11027" max="11027" width="10.625" style="19" customWidth="1"/>
    <col min="11028" max="11028" width="13.25" style="19" customWidth="1"/>
    <col min="11029" max="11266" width="10.625" style="19"/>
    <col min="11267" max="11267" width="17" style="19" bestFit="1" customWidth="1"/>
    <col min="11268" max="11268" width="21.625" style="19" bestFit="1" customWidth="1"/>
    <col min="11269" max="11269" width="5.125" style="19" customWidth="1"/>
    <col min="11270" max="11271" width="9.125" style="19" customWidth="1"/>
    <col min="11272" max="11272" width="10.25" style="19" customWidth="1"/>
    <col min="11273" max="11273" width="3.75" style="19" bestFit="1" customWidth="1"/>
    <col min="11274" max="11274" width="5.125" style="19" bestFit="1" customWidth="1"/>
    <col min="11275" max="11275" width="4.625" style="19" bestFit="1" customWidth="1"/>
    <col min="11276" max="11276" width="6" style="19" bestFit="1" customWidth="1"/>
    <col min="11277" max="11277" width="9.625" style="19" customWidth="1"/>
    <col min="11278" max="11278" width="9.625" style="19" bestFit="1" customWidth="1"/>
    <col min="11279" max="11279" width="10.25" style="19" customWidth="1"/>
    <col min="11280" max="11280" width="8" style="19" bestFit="1" customWidth="1"/>
    <col min="11281" max="11281" width="8.375" style="19" bestFit="1" customWidth="1"/>
    <col min="11282" max="11282" width="10.75" style="19" customWidth="1"/>
    <col min="11283" max="11283" width="10.625" style="19" customWidth="1"/>
    <col min="11284" max="11284" width="13.25" style="19" customWidth="1"/>
    <col min="11285" max="11522" width="10.625" style="19"/>
    <col min="11523" max="11523" width="17" style="19" bestFit="1" customWidth="1"/>
    <col min="11524" max="11524" width="21.625" style="19" bestFit="1" customWidth="1"/>
    <col min="11525" max="11525" width="5.125" style="19" customWidth="1"/>
    <col min="11526" max="11527" width="9.125" style="19" customWidth="1"/>
    <col min="11528" max="11528" width="10.25" style="19" customWidth="1"/>
    <col min="11529" max="11529" width="3.75" style="19" bestFit="1" customWidth="1"/>
    <col min="11530" max="11530" width="5.125" style="19" bestFit="1" customWidth="1"/>
    <col min="11531" max="11531" width="4.625" style="19" bestFit="1" customWidth="1"/>
    <col min="11532" max="11532" width="6" style="19" bestFit="1" customWidth="1"/>
    <col min="11533" max="11533" width="9.625" style="19" customWidth="1"/>
    <col min="11534" max="11534" width="9.625" style="19" bestFit="1" customWidth="1"/>
    <col min="11535" max="11535" width="10.25" style="19" customWidth="1"/>
    <col min="11536" max="11536" width="8" style="19" bestFit="1" customWidth="1"/>
    <col min="11537" max="11537" width="8.375" style="19" bestFit="1" customWidth="1"/>
    <col min="11538" max="11538" width="10.75" style="19" customWidth="1"/>
    <col min="11539" max="11539" width="10.625" style="19" customWidth="1"/>
    <col min="11540" max="11540" width="13.25" style="19" customWidth="1"/>
    <col min="11541" max="11778" width="10.625" style="19"/>
    <col min="11779" max="11779" width="17" style="19" bestFit="1" customWidth="1"/>
    <col min="11780" max="11780" width="21.625" style="19" bestFit="1" customWidth="1"/>
    <col min="11781" max="11781" width="5.125" style="19" customWidth="1"/>
    <col min="11782" max="11783" width="9.125" style="19" customWidth="1"/>
    <col min="11784" max="11784" width="10.25" style="19" customWidth="1"/>
    <col min="11785" max="11785" width="3.75" style="19" bestFit="1" customWidth="1"/>
    <col min="11786" max="11786" width="5.125" style="19" bestFit="1" customWidth="1"/>
    <col min="11787" max="11787" width="4.625" style="19" bestFit="1" customWidth="1"/>
    <col min="11788" max="11788" width="6" style="19" bestFit="1" customWidth="1"/>
    <col min="11789" max="11789" width="9.625" style="19" customWidth="1"/>
    <col min="11790" max="11790" width="9.625" style="19" bestFit="1" customWidth="1"/>
    <col min="11791" max="11791" width="10.25" style="19" customWidth="1"/>
    <col min="11792" max="11792" width="8" style="19" bestFit="1" customWidth="1"/>
    <col min="11793" max="11793" width="8.375" style="19" bestFit="1" customWidth="1"/>
    <col min="11794" max="11794" width="10.75" style="19" customWidth="1"/>
    <col min="11795" max="11795" width="10.625" style="19" customWidth="1"/>
    <col min="11796" max="11796" width="13.25" style="19" customWidth="1"/>
    <col min="11797" max="12034" width="10.625" style="19"/>
    <col min="12035" max="12035" width="17" style="19" bestFit="1" customWidth="1"/>
    <col min="12036" max="12036" width="21.625" style="19" bestFit="1" customWidth="1"/>
    <col min="12037" max="12037" width="5.125" style="19" customWidth="1"/>
    <col min="12038" max="12039" width="9.125" style="19" customWidth="1"/>
    <col min="12040" max="12040" width="10.25" style="19" customWidth="1"/>
    <col min="12041" max="12041" width="3.75" style="19" bestFit="1" customWidth="1"/>
    <col min="12042" max="12042" width="5.125" style="19" bestFit="1" customWidth="1"/>
    <col min="12043" max="12043" width="4.625" style="19" bestFit="1" customWidth="1"/>
    <col min="12044" max="12044" width="6" style="19" bestFit="1" customWidth="1"/>
    <col min="12045" max="12045" width="9.625" style="19" customWidth="1"/>
    <col min="12046" max="12046" width="9.625" style="19" bestFit="1" customWidth="1"/>
    <col min="12047" max="12047" width="10.25" style="19" customWidth="1"/>
    <col min="12048" max="12048" width="8" style="19" bestFit="1" customWidth="1"/>
    <col min="12049" max="12049" width="8.375" style="19" bestFit="1" customWidth="1"/>
    <col min="12050" max="12050" width="10.75" style="19" customWidth="1"/>
    <col min="12051" max="12051" width="10.625" style="19" customWidth="1"/>
    <col min="12052" max="12052" width="13.25" style="19" customWidth="1"/>
    <col min="12053" max="12290" width="10.625" style="19"/>
    <col min="12291" max="12291" width="17" style="19" bestFit="1" customWidth="1"/>
    <col min="12292" max="12292" width="21.625" style="19" bestFit="1" customWidth="1"/>
    <col min="12293" max="12293" width="5.125" style="19" customWidth="1"/>
    <col min="12294" max="12295" width="9.125" style="19" customWidth="1"/>
    <col min="12296" max="12296" width="10.25" style="19" customWidth="1"/>
    <col min="12297" max="12297" width="3.75" style="19" bestFit="1" customWidth="1"/>
    <col min="12298" max="12298" width="5.125" style="19" bestFit="1" customWidth="1"/>
    <col min="12299" max="12299" width="4.625" style="19" bestFit="1" customWidth="1"/>
    <col min="12300" max="12300" width="6" style="19" bestFit="1" customWidth="1"/>
    <col min="12301" max="12301" width="9.625" style="19" customWidth="1"/>
    <col min="12302" max="12302" width="9.625" style="19" bestFit="1" customWidth="1"/>
    <col min="12303" max="12303" width="10.25" style="19" customWidth="1"/>
    <col min="12304" max="12304" width="8" style="19" bestFit="1" customWidth="1"/>
    <col min="12305" max="12305" width="8.375" style="19" bestFit="1" customWidth="1"/>
    <col min="12306" max="12306" width="10.75" style="19" customWidth="1"/>
    <col min="12307" max="12307" width="10.625" style="19" customWidth="1"/>
    <col min="12308" max="12308" width="13.25" style="19" customWidth="1"/>
    <col min="12309" max="12546" width="10.625" style="19"/>
    <col min="12547" max="12547" width="17" style="19" bestFit="1" customWidth="1"/>
    <col min="12548" max="12548" width="21.625" style="19" bestFit="1" customWidth="1"/>
    <col min="12549" max="12549" width="5.125" style="19" customWidth="1"/>
    <col min="12550" max="12551" width="9.125" style="19" customWidth="1"/>
    <col min="12552" max="12552" width="10.25" style="19" customWidth="1"/>
    <col min="12553" max="12553" width="3.75" style="19" bestFit="1" customWidth="1"/>
    <col min="12554" max="12554" width="5.125" style="19" bestFit="1" customWidth="1"/>
    <col min="12555" max="12555" width="4.625" style="19" bestFit="1" customWidth="1"/>
    <col min="12556" max="12556" width="6" style="19" bestFit="1" customWidth="1"/>
    <col min="12557" max="12557" width="9.625" style="19" customWidth="1"/>
    <col min="12558" max="12558" width="9.625" style="19" bestFit="1" customWidth="1"/>
    <col min="12559" max="12559" width="10.25" style="19" customWidth="1"/>
    <col min="12560" max="12560" width="8" style="19" bestFit="1" customWidth="1"/>
    <col min="12561" max="12561" width="8.375" style="19" bestFit="1" customWidth="1"/>
    <col min="12562" max="12562" width="10.75" style="19" customWidth="1"/>
    <col min="12563" max="12563" width="10.625" style="19" customWidth="1"/>
    <col min="12564" max="12564" width="13.25" style="19" customWidth="1"/>
    <col min="12565" max="12802" width="10.625" style="19"/>
    <col min="12803" max="12803" width="17" style="19" bestFit="1" customWidth="1"/>
    <col min="12804" max="12804" width="21.625" style="19" bestFit="1" customWidth="1"/>
    <col min="12805" max="12805" width="5.125" style="19" customWidth="1"/>
    <col min="12806" max="12807" width="9.125" style="19" customWidth="1"/>
    <col min="12808" max="12808" width="10.25" style="19" customWidth="1"/>
    <col min="12809" max="12809" width="3.75" style="19" bestFit="1" customWidth="1"/>
    <col min="12810" max="12810" width="5.125" style="19" bestFit="1" customWidth="1"/>
    <col min="12811" max="12811" width="4.625" style="19" bestFit="1" customWidth="1"/>
    <col min="12812" max="12812" width="6" style="19" bestFit="1" customWidth="1"/>
    <col min="12813" max="12813" width="9.625" style="19" customWidth="1"/>
    <col min="12814" max="12814" width="9.625" style="19" bestFit="1" customWidth="1"/>
    <col min="12815" max="12815" width="10.25" style="19" customWidth="1"/>
    <col min="12816" max="12816" width="8" style="19" bestFit="1" customWidth="1"/>
    <col min="12817" max="12817" width="8.375" style="19" bestFit="1" customWidth="1"/>
    <col min="12818" max="12818" width="10.75" style="19" customWidth="1"/>
    <col min="12819" max="12819" width="10.625" style="19" customWidth="1"/>
    <col min="12820" max="12820" width="13.25" style="19" customWidth="1"/>
    <col min="12821" max="13058" width="10.625" style="19"/>
    <col min="13059" max="13059" width="17" style="19" bestFit="1" customWidth="1"/>
    <col min="13060" max="13060" width="21.625" style="19" bestFit="1" customWidth="1"/>
    <col min="13061" max="13061" width="5.125" style="19" customWidth="1"/>
    <col min="13062" max="13063" width="9.125" style="19" customWidth="1"/>
    <col min="13064" max="13064" width="10.25" style="19" customWidth="1"/>
    <col min="13065" max="13065" width="3.75" style="19" bestFit="1" customWidth="1"/>
    <col min="13066" max="13066" width="5.125" style="19" bestFit="1" customWidth="1"/>
    <col min="13067" max="13067" width="4.625" style="19" bestFit="1" customWidth="1"/>
    <col min="13068" max="13068" width="6" style="19" bestFit="1" customWidth="1"/>
    <col min="13069" max="13069" width="9.625" style="19" customWidth="1"/>
    <col min="13070" max="13070" width="9.625" style="19" bestFit="1" customWidth="1"/>
    <col min="13071" max="13071" width="10.25" style="19" customWidth="1"/>
    <col min="13072" max="13072" width="8" style="19" bestFit="1" customWidth="1"/>
    <col min="13073" max="13073" width="8.375" style="19" bestFit="1" customWidth="1"/>
    <col min="13074" max="13074" width="10.75" style="19" customWidth="1"/>
    <col min="13075" max="13075" width="10.625" style="19" customWidth="1"/>
    <col min="13076" max="13076" width="13.25" style="19" customWidth="1"/>
    <col min="13077" max="13314" width="10.625" style="19"/>
    <col min="13315" max="13315" width="17" style="19" bestFit="1" customWidth="1"/>
    <col min="13316" max="13316" width="21.625" style="19" bestFit="1" customWidth="1"/>
    <col min="13317" max="13317" width="5.125" style="19" customWidth="1"/>
    <col min="13318" max="13319" width="9.125" style="19" customWidth="1"/>
    <col min="13320" max="13320" width="10.25" style="19" customWidth="1"/>
    <col min="13321" max="13321" width="3.75" style="19" bestFit="1" customWidth="1"/>
    <col min="13322" max="13322" width="5.125" style="19" bestFit="1" customWidth="1"/>
    <col min="13323" max="13323" width="4.625" style="19" bestFit="1" customWidth="1"/>
    <col min="13324" max="13324" width="6" style="19" bestFit="1" customWidth="1"/>
    <col min="13325" max="13325" width="9.625" style="19" customWidth="1"/>
    <col min="13326" max="13326" width="9.625" style="19" bestFit="1" customWidth="1"/>
    <col min="13327" max="13327" width="10.25" style="19" customWidth="1"/>
    <col min="13328" max="13328" width="8" style="19" bestFit="1" customWidth="1"/>
    <col min="13329" max="13329" width="8.375" style="19" bestFit="1" customWidth="1"/>
    <col min="13330" max="13330" width="10.75" style="19" customWidth="1"/>
    <col min="13331" max="13331" width="10.625" style="19" customWidth="1"/>
    <col min="13332" max="13332" width="13.25" style="19" customWidth="1"/>
    <col min="13333" max="13570" width="10.625" style="19"/>
    <col min="13571" max="13571" width="17" style="19" bestFit="1" customWidth="1"/>
    <col min="13572" max="13572" width="21.625" style="19" bestFit="1" customWidth="1"/>
    <col min="13573" max="13573" width="5.125" style="19" customWidth="1"/>
    <col min="13574" max="13575" width="9.125" style="19" customWidth="1"/>
    <col min="13576" max="13576" width="10.25" style="19" customWidth="1"/>
    <col min="13577" max="13577" width="3.75" style="19" bestFit="1" customWidth="1"/>
    <col min="13578" max="13578" width="5.125" style="19" bestFit="1" customWidth="1"/>
    <col min="13579" max="13579" width="4.625" style="19" bestFit="1" customWidth="1"/>
    <col min="13580" max="13580" width="6" style="19" bestFit="1" customWidth="1"/>
    <col min="13581" max="13581" width="9.625" style="19" customWidth="1"/>
    <col min="13582" max="13582" width="9.625" style="19" bestFit="1" customWidth="1"/>
    <col min="13583" max="13583" width="10.25" style="19" customWidth="1"/>
    <col min="13584" max="13584" width="8" style="19" bestFit="1" customWidth="1"/>
    <col min="13585" max="13585" width="8.375" style="19" bestFit="1" customWidth="1"/>
    <col min="13586" max="13586" width="10.75" style="19" customWidth="1"/>
    <col min="13587" max="13587" width="10.625" style="19" customWidth="1"/>
    <col min="13588" max="13588" width="13.25" style="19" customWidth="1"/>
    <col min="13589" max="13826" width="10.625" style="19"/>
    <col min="13827" max="13827" width="17" style="19" bestFit="1" customWidth="1"/>
    <col min="13828" max="13828" width="21.625" style="19" bestFit="1" customWidth="1"/>
    <col min="13829" max="13829" width="5.125" style="19" customWidth="1"/>
    <col min="13830" max="13831" width="9.125" style="19" customWidth="1"/>
    <col min="13832" max="13832" width="10.25" style="19" customWidth="1"/>
    <col min="13833" max="13833" width="3.75" style="19" bestFit="1" customWidth="1"/>
    <col min="13834" max="13834" width="5.125" style="19" bestFit="1" customWidth="1"/>
    <col min="13835" max="13835" width="4.625" style="19" bestFit="1" customWidth="1"/>
    <col min="13836" max="13836" width="6" style="19" bestFit="1" customWidth="1"/>
    <col min="13837" max="13837" width="9.625" style="19" customWidth="1"/>
    <col min="13838" max="13838" width="9.625" style="19" bestFit="1" customWidth="1"/>
    <col min="13839" max="13839" width="10.25" style="19" customWidth="1"/>
    <col min="13840" max="13840" width="8" style="19" bestFit="1" customWidth="1"/>
    <col min="13841" max="13841" width="8.375" style="19" bestFit="1" customWidth="1"/>
    <col min="13842" max="13842" width="10.75" style="19" customWidth="1"/>
    <col min="13843" max="13843" width="10.625" style="19" customWidth="1"/>
    <col min="13844" max="13844" width="13.25" style="19" customWidth="1"/>
    <col min="13845" max="14082" width="10.625" style="19"/>
    <col min="14083" max="14083" width="17" style="19" bestFit="1" customWidth="1"/>
    <col min="14084" max="14084" width="21.625" style="19" bestFit="1" customWidth="1"/>
    <col min="14085" max="14085" width="5.125" style="19" customWidth="1"/>
    <col min="14086" max="14087" width="9.125" style="19" customWidth="1"/>
    <col min="14088" max="14088" width="10.25" style="19" customWidth="1"/>
    <col min="14089" max="14089" width="3.75" style="19" bestFit="1" customWidth="1"/>
    <col min="14090" max="14090" width="5.125" style="19" bestFit="1" customWidth="1"/>
    <col min="14091" max="14091" width="4.625" style="19" bestFit="1" customWidth="1"/>
    <col min="14092" max="14092" width="6" style="19" bestFit="1" customWidth="1"/>
    <col min="14093" max="14093" width="9.625" style="19" customWidth="1"/>
    <col min="14094" max="14094" width="9.625" style="19" bestFit="1" customWidth="1"/>
    <col min="14095" max="14095" width="10.25" style="19" customWidth="1"/>
    <col min="14096" max="14096" width="8" style="19" bestFit="1" customWidth="1"/>
    <col min="14097" max="14097" width="8.375" style="19" bestFit="1" customWidth="1"/>
    <col min="14098" max="14098" width="10.75" style="19" customWidth="1"/>
    <col min="14099" max="14099" width="10.625" style="19" customWidth="1"/>
    <col min="14100" max="14100" width="13.25" style="19" customWidth="1"/>
    <col min="14101" max="14338" width="10.625" style="19"/>
    <col min="14339" max="14339" width="17" style="19" bestFit="1" customWidth="1"/>
    <col min="14340" max="14340" width="21.625" style="19" bestFit="1" customWidth="1"/>
    <col min="14341" max="14341" width="5.125" style="19" customWidth="1"/>
    <col min="14342" max="14343" width="9.125" style="19" customWidth="1"/>
    <col min="14344" max="14344" width="10.25" style="19" customWidth="1"/>
    <col min="14345" max="14345" width="3.75" style="19" bestFit="1" customWidth="1"/>
    <col min="14346" max="14346" width="5.125" style="19" bestFit="1" customWidth="1"/>
    <col min="14347" max="14347" width="4.625" style="19" bestFit="1" customWidth="1"/>
    <col min="14348" max="14348" width="6" style="19" bestFit="1" customWidth="1"/>
    <col min="14349" max="14349" width="9.625" style="19" customWidth="1"/>
    <col min="14350" max="14350" width="9.625" style="19" bestFit="1" customWidth="1"/>
    <col min="14351" max="14351" width="10.25" style="19" customWidth="1"/>
    <col min="14352" max="14352" width="8" style="19" bestFit="1" customWidth="1"/>
    <col min="14353" max="14353" width="8.375" style="19" bestFit="1" customWidth="1"/>
    <col min="14354" max="14354" width="10.75" style="19" customWidth="1"/>
    <col min="14355" max="14355" width="10.625" style="19" customWidth="1"/>
    <col min="14356" max="14356" width="13.25" style="19" customWidth="1"/>
    <col min="14357" max="14594" width="10.625" style="19"/>
    <col min="14595" max="14595" width="17" style="19" bestFit="1" customWidth="1"/>
    <col min="14596" max="14596" width="21.625" style="19" bestFit="1" customWidth="1"/>
    <col min="14597" max="14597" width="5.125" style="19" customWidth="1"/>
    <col min="14598" max="14599" width="9.125" style="19" customWidth="1"/>
    <col min="14600" max="14600" width="10.25" style="19" customWidth="1"/>
    <col min="14601" max="14601" width="3.75" style="19" bestFit="1" customWidth="1"/>
    <col min="14602" max="14602" width="5.125" style="19" bestFit="1" customWidth="1"/>
    <col min="14603" max="14603" width="4.625" style="19" bestFit="1" customWidth="1"/>
    <col min="14604" max="14604" width="6" style="19" bestFit="1" customWidth="1"/>
    <col min="14605" max="14605" width="9.625" style="19" customWidth="1"/>
    <col min="14606" max="14606" width="9.625" style="19" bestFit="1" customWidth="1"/>
    <col min="14607" max="14607" width="10.25" style="19" customWidth="1"/>
    <col min="14608" max="14608" width="8" style="19" bestFit="1" customWidth="1"/>
    <col min="14609" max="14609" width="8.375" style="19" bestFit="1" customWidth="1"/>
    <col min="14610" max="14610" width="10.75" style="19" customWidth="1"/>
    <col min="14611" max="14611" width="10.625" style="19" customWidth="1"/>
    <col min="14612" max="14612" width="13.25" style="19" customWidth="1"/>
    <col min="14613" max="14850" width="10.625" style="19"/>
    <col min="14851" max="14851" width="17" style="19" bestFit="1" customWidth="1"/>
    <col min="14852" max="14852" width="21.625" style="19" bestFit="1" customWidth="1"/>
    <col min="14853" max="14853" width="5.125" style="19" customWidth="1"/>
    <col min="14854" max="14855" width="9.125" style="19" customWidth="1"/>
    <col min="14856" max="14856" width="10.25" style="19" customWidth="1"/>
    <col min="14857" max="14857" width="3.75" style="19" bestFit="1" customWidth="1"/>
    <col min="14858" max="14858" width="5.125" style="19" bestFit="1" customWidth="1"/>
    <col min="14859" max="14859" width="4.625" style="19" bestFit="1" customWidth="1"/>
    <col min="14860" max="14860" width="6" style="19" bestFit="1" customWidth="1"/>
    <col min="14861" max="14861" width="9.625" style="19" customWidth="1"/>
    <col min="14862" max="14862" width="9.625" style="19" bestFit="1" customWidth="1"/>
    <col min="14863" max="14863" width="10.25" style="19" customWidth="1"/>
    <col min="14864" max="14864" width="8" style="19" bestFit="1" customWidth="1"/>
    <col min="14865" max="14865" width="8.375" style="19" bestFit="1" customWidth="1"/>
    <col min="14866" max="14866" width="10.75" style="19" customWidth="1"/>
    <col min="14867" max="14867" width="10.625" style="19" customWidth="1"/>
    <col min="14868" max="14868" width="13.25" style="19" customWidth="1"/>
    <col min="14869" max="15106" width="10.625" style="19"/>
    <col min="15107" max="15107" width="17" style="19" bestFit="1" customWidth="1"/>
    <col min="15108" max="15108" width="21.625" style="19" bestFit="1" customWidth="1"/>
    <col min="15109" max="15109" width="5.125" style="19" customWidth="1"/>
    <col min="15110" max="15111" width="9.125" style="19" customWidth="1"/>
    <col min="15112" max="15112" width="10.25" style="19" customWidth="1"/>
    <col min="15113" max="15113" width="3.75" style="19" bestFit="1" customWidth="1"/>
    <col min="15114" max="15114" width="5.125" style="19" bestFit="1" customWidth="1"/>
    <col min="15115" max="15115" width="4.625" style="19" bestFit="1" customWidth="1"/>
    <col min="15116" max="15116" width="6" style="19" bestFit="1" customWidth="1"/>
    <col min="15117" max="15117" width="9.625" style="19" customWidth="1"/>
    <col min="15118" max="15118" width="9.625" style="19" bestFit="1" customWidth="1"/>
    <col min="15119" max="15119" width="10.25" style="19" customWidth="1"/>
    <col min="15120" max="15120" width="8" style="19" bestFit="1" customWidth="1"/>
    <col min="15121" max="15121" width="8.375" style="19" bestFit="1" customWidth="1"/>
    <col min="15122" max="15122" width="10.75" style="19" customWidth="1"/>
    <col min="15123" max="15123" width="10.625" style="19" customWidth="1"/>
    <col min="15124" max="15124" width="13.25" style="19" customWidth="1"/>
    <col min="15125" max="15362" width="10.625" style="19"/>
    <col min="15363" max="15363" width="17" style="19" bestFit="1" customWidth="1"/>
    <col min="15364" max="15364" width="21.625" style="19" bestFit="1" customWidth="1"/>
    <col min="15365" max="15365" width="5.125" style="19" customWidth="1"/>
    <col min="15366" max="15367" width="9.125" style="19" customWidth="1"/>
    <col min="15368" max="15368" width="10.25" style="19" customWidth="1"/>
    <col min="15369" max="15369" width="3.75" style="19" bestFit="1" customWidth="1"/>
    <col min="15370" max="15370" width="5.125" style="19" bestFit="1" customWidth="1"/>
    <col min="15371" max="15371" width="4.625" style="19" bestFit="1" customWidth="1"/>
    <col min="15372" max="15372" width="6" style="19" bestFit="1" customWidth="1"/>
    <col min="15373" max="15373" width="9.625" style="19" customWidth="1"/>
    <col min="15374" max="15374" width="9.625" style="19" bestFit="1" customWidth="1"/>
    <col min="15375" max="15375" width="10.25" style="19" customWidth="1"/>
    <col min="15376" max="15376" width="8" style="19" bestFit="1" customWidth="1"/>
    <col min="15377" max="15377" width="8.375" style="19" bestFit="1" customWidth="1"/>
    <col min="15378" max="15378" width="10.75" style="19" customWidth="1"/>
    <col min="15379" max="15379" width="10.625" style="19" customWidth="1"/>
    <col min="15380" max="15380" width="13.25" style="19" customWidth="1"/>
    <col min="15381" max="15618" width="10.625" style="19"/>
    <col min="15619" max="15619" width="17" style="19" bestFit="1" customWidth="1"/>
    <col min="15620" max="15620" width="21.625" style="19" bestFit="1" customWidth="1"/>
    <col min="15621" max="15621" width="5.125" style="19" customWidth="1"/>
    <col min="15622" max="15623" width="9.125" style="19" customWidth="1"/>
    <col min="15624" max="15624" width="10.25" style="19" customWidth="1"/>
    <col min="15625" max="15625" width="3.75" style="19" bestFit="1" customWidth="1"/>
    <col min="15626" max="15626" width="5.125" style="19" bestFit="1" customWidth="1"/>
    <col min="15627" max="15627" width="4.625" style="19" bestFit="1" customWidth="1"/>
    <col min="15628" max="15628" width="6" style="19" bestFit="1" customWidth="1"/>
    <col min="15629" max="15629" width="9.625" style="19" customWidth="1"/>
    <col min="15630" max="15630" width="9.625" style="19" bestFit="1" customWidth="1"/>
    <col min="15631" max="15631" width="10.25" style="19" customWidth="1"/>
    <col min="15632" max="15632" width="8" style="19" bestFit="1" customWidth="1"/>
    <col min="15633" max="15633" width="8.375" style="19" bestFit="1" customWidth="1"/>
    <col min="15634" max="15634" width="10.75" style="19" customWidth="1"/>
    <col min="15635" max="15635" width="10.625" style="19" customWidth="1"/>
    <col min="15636" max="15636" width="13.25" style="19" customWidth="1"/>
    <col min="15637" max="15874" width="10.625" style="19"/>
    <col min="15875" max="15875" width="17" style="19" bestFit="1" customWidth="1"/>
    <col min="15876" max="15876" width="21.625" style="19" bestFit="1" customWidth="1"/>
    <col min="15877" max="15877" width="5.125" style="19" customWidth="1"/>
    <col min="15878" max="15879" width="9.125" style="19" customWidth="1"/>
    <col min="15880" max="15880" width="10.25" style="19" customWidth="1"/>
    <col min="15881" max="15881" width="3.75" style="19" bestFit="1" customWidth="1"/>
    <col min="15882" max="15882" width="5.125" style="19" bestFit="1" customWidth="1"/>
    <col min="15883" max="15883" width="4.625" style="19" bestFit="1" customWidth="1"/>
    <col min="15884" max="15884" width="6" style="19" bestFit="1" customWidth="1"/>
    <col min="15885" max="15885" width="9.625" style="19" customWidth="1"/>
    <col min="15886" max="15886" width="9.625" style="19" bestFit="1" customWidth="1"/>
    <col min="15887" max="15887" width="10.25" style="19" customWidth="1"/>
    <col min="15888" max="15888" width="8" style="19" bestFit="1" customWidth="1"/>
    <col min="15889" max="15889" width="8.375" style="19" bestFit="1" customWidth="1"/>
    <col min="15890" max="15890" width="10.75" style="19" customWidth="1"/>
    <col min="15891" max="15891" width="10.625" style="19" customWidth="1"/>
    <col min="15892" max="15892" width="13.25" style="19" customWidth="1"/>
    <col min="15893" max="16130" width="10.625" style="19"/>
    <col min="16131" max="16131" width="17" style="19" bestFit="1" customWidth="1"/>
    <col min="16132" max="16132" width="21.625" style="19" bestFit="1" customWidth="1"/>
    <col min="16133" max="16133" width="5.125" style="19" customWidth="1"/>
    <col min="16134" max="16135" width="9.125" style="19" customWidth="1"/>
    <col min="16136" max="16136" width="10.25" style="19" customWidth="1"/>
    <col min="16137" max="16137" width="3.75" style="19" bestFit="1" customWidth="1"/>
    <col min="16138" max="16138" width="5.125" style="19" bestFit="1" customWidth="1"/>
    <col min="16139" max="16139" width="4.625" style="19" bestFit="1" customWidth="1"/>
    <col min="16140" max="16140" width="6" style="19" bestFit="1" customWidth="1"/>
    <col min="16141" max="16141" width="9.625" style="19" customWidth="1"/>
    <col min="16142" max="16142" width="9.625" style="19" bestFit="1" customWidth="1"/>
    <col min="16143" max="16143" width="10.25" style="19" customWidth="1"/>
    <col min="16144" max="16144" width="8" style="19" bestFit="1" customWidth="1"/>
    <col min="16145" max="16145" width="8.375" style="19" bestFit="1" customWidth="1"/>
    <col min="16146" max="16146" width="10.75" style="19" customWidth="1"/>
    <col min="16147" max="16147" width="10.625" style="19" customWidth="1"/>
    <col min="16148" max="16148" width="13.25" style="19" customWidth="1"/>
    <col min="16149" max="16384" width="10.625" style="19"/>
  </cols>
  <sheetData>
    <row r="1" spans="1:21" ht="15" customHeight="1">
      <c r="A1" s="19"/>
      <c r="B1" s="699" t="s">
        <v>0</v>
      </c>
      <c r="C1" s="699"/>
      <c r="D1" s="699"/>
      <c r="E1" s="699"/>
      <c r="F1" s="699"/>
      <c r="G1" s="699"/>
      <c r="H1" s="699"/>
      <c r="I1" s="699"/>
      <c r="J1" s="699"/>
      <c r="K1" s="699"/>
      <c r="L1" s="699"/>
      <c r="M1" s="699"/>
      <c r="N1" s="699"/>
      <c r="O1" s="699"/>
      <c r="P1" s="699"/>
      <c r="Q1" s="699"/>
      <c r="R1" s="699"/>
      <c r="S1" s="699"/>
      <c r="T1" s="699"/>
    </row>
    <row r="2" spans="1:21" ht="15" customHeight="1">
      <c r="A2" s="19"/>
      <c r="B2" s="699" t="s">
        <v>1</v>
      </c>
      <c r="C2" s="699"/>
      <c r="D2" s="699"/>
      <c r="E2" s="699"/>
      <c r="F2" s="699"/>
      <c r="G2" s="699"/>
      <c r="H2" s="699"/>
      <c r="I2" s="699"/>
      <c r="J2" s="699"/>
      <c r="K2" s="699"/>
      <c r="L2" s="699"/>
      <c r="M2" s="699"/>
      <c r="N2" s="699"/>
      <c r="O2" s="699"/>
      <c r="P2" s="699"/>
      <c r="Q2" s="699"/>
      <c r="R2" s="699"/>
      <c r="S2" s="699"/>
      <c r="T2" s="699"/>
    </row>
    <row r="3" spans="1:21" ht="15" customHeight="1">
      <c r="A3" s="19"/>
      <c r="B3" s="700"/>
      <c r="C3" s="700"/>
      <c r="D3" s="700"/>
      <c r="E3" s="700"/>
      <c r="F3" s="700"/>
      <c r="G3" s="700"/>
      <c r="H3" s="700"/>
      <c r="I3" s="700"/>
      <c r="J3" s="700"/>
      <c r="K3" s="700"/>
      <c r="L3" s="700"/>
      <c r="M3" s="700"/>
      <c r="N3" s="700"/>
      <c r="O3" s="700"/>
      <c r="P3" s="700"/>
      <c r="Q3" s="700"/>
      <c r="R3" s="700"/>
      <c r="S3" s="700"/>
      <c r="T3" s="700"/>
    </row>
    <row r="4" spans="1:21" ht="15" customHeight="1">
      <c r="A4" s="19"/>
      <c r="B4" s="700"/>
      <c r="C4" s="700"/>
      <c r="D4" s="700"/>
      <c r="E4" s="700"/>
      <c r="F4" s="700"/>
      <c r="G4" s="700"/>
      <c r="H4" s="700"/>
      <c r="I4" s="700"/>
      <c r="J4" s="700"/>
      <c r="K4" s="700"/>
      <c r="L4" s="700"/>
      <c r="M4" s="700"/>
      <c r="N4" s="700"/>
      <c r="O4" s="700"/>
      <c r="P4" s="700"/>
      <c r="Q4" s="700"/>
      <c r="R4" s="700"/>
      <c r="S4" s="700"/>
      <c r="T4" s="700"/>
    </row>
    <row r="5" spans="1:21" ht="15" customHeight="1" thickBot="1">
      <c r="A5" s="19"/>
      <c r="B5" s="699" t="s">
        <v>280</v>
      </c>
      <c r="C5" s="699"/>
      <c r="D5" s="699"/>
      <c r="E5" s="699"/>
      <c r="F5" s="699"/>
      <c r="G5" s="699"/>
      <c r="H5" s="699"/>
      <c r="I5" s="699"/>
      <c r="J5" s="699"/>
      <c r="K5" s="699"/>
      <c r="L5" s="699"/>
      <c r="M5" s="699"/>
      <c r="N5" s="699"/>
      <c r="O5" s="699"/>
      <c r="P5" s="699"/>
      <c r="Q5" s="699"/>
      <c r="R5" s="699"/>
      <c r="S5" s="699"/>
      <c r="T5" s="699"/>
    </row>
    <row r="6" spans="1:21" ht="15" customHeight="1" thickBot="1">
      <c r="A6" s="19"/>
      <c r="B6" s="815" t="s">
        <v>554</v>
      </c>
      <c r="C6" s="816"/>
      <c r="D6" s="816"/>
      <c r="E6" s="816"/>
      <c r="F6" s="816"/>
      <c r="G6" s="816"/>
      <c r="H6" s="816"/>
      <c r="I6" s="816"/>
      <c r="J6" s="816"/>
      <c r="K6" s="816"/>
      <c r="L6" s="816"/>
      <c r="M6" s="816"/>
      <c r="N6" s="816"/>
      <c r="O6" s="816"/>
      <c r="P6" s="816"/>
      <c r="Q6" s="816"/>
      <c r="R6" s="816"/>
      <c r="S6" s="816"/>
      <c r="T6" s="817"/>
    </row>
    <row r="7" spans="1:21" ht="15" customHeight="1" thickBot="1">
      <c r="A7" s="19"/>
      <c r="B7" s="715" t="s">
        <v>282</v>
      </c>
      <c r="C7" s="715" t="s">
        <v>283</v>
      </c>
      <c r="D7" s="715" t="s">
        <v>562</v>
      </c>
      <c r="E7" s="715" t="s">
        <v>285</v>
      </c>
      <c r="F7" s="715" t="s">
        <v>286</v>
      </c>
      <c r="G7" s="710" t="s">
        <v>287</v>
      </c>
      <c r="H7" s="711"/>
      <c r="I7" s="711"/>
      <c r="J7" s="711"/>
      <c r="K7" s="712"/>
      <c r="L7" s="710" t="s">
        <v>288</v>
      </c>
      <c r="M7" s="712"/>
      <c r="N7" s="715" t="s">
        <v>289</v>
      </c>
      <c r="O7" s="718" t="s">
        <v>290</v>
      </c>
      <c r="P7" s="719"/>
      <c r="Q7" s="818"/>
      <c r="R7" s="715" t="s">
        <v>563</v>
      </c>
      <c r="S7" s="715" t="s">
        <v>292</v>
      </c>
    </row>
    <row r="8" spans="1:21" ht="23.45" customHeight="1" thickBot="1">
      <c r="A8" s="19"/>
      <c r="B8" s="716"/>
      <c r="C8" s="716"/>
      <c r="D8" s="716"/>
      <c r="E8" s="716"/>
      <c r="F8" s="716"/>
      <c r="G8" s="248" t="s">
        <v>293</v>
      </c>
      <c r="H8" s="176" t="s">
        <v>294</v>
      </c>
      <c r="I8" s="249" t="s">
        <v>295</v>
      </c>
      <c r="J8" s="249" t="s">
        <v>296</v>
      </c>
      <c r="K8" s="177" t="s">
        <v>297</v>
      </c>
      <c r="L8" s="248" t="s">
        <v>298</v>
      </c>
      <c r="M8" s="177" t="s">
        <v>299</v>
      </c>
      <c r="N8" s="716"/>
      <c r="O8" s="178" t="s">
        <v>300</v>
      </c>
      <c r="P8" s="179" t="s">
        <v>301</v>
      </c>
      <c r="Q8" s="179" t="s">
        <v>302</v>
      </c>
      <c r="R8" s="716"/>
      <c r="S8" s="716"/>
    </row>
    <row r="9" spans="1:21" s="132" customFormat="1" ht="43.5" customHeight="1">
      <c r="A9" s="250">
        <v>1</v>
      </c>
      <c r="B9" s="251" t="s">
        <v>386</v>
      </c>
      <c r="C9" s="252" t="s">
        <v>564</v>
      </c>
      <c r="D9" s="454" t="str">
        <f>+_xlfn.XLOOKUP(B9,'[5]7. Grupos de Investigación'!$B$7:$B$10,'[5]7. Grupos de Investigación'!$C$7:$C$10)</f>
        <v>A</v>
      </c>
      <c r="E9" s="454">
        <v>5</v>
      </c>
      <c r="F9" s="253">
        <f t="shared" ref="F9" si="0">G9+I9+K9+L9+M9+N9+R9</f>
        <v>72</v>
      </c>
      <c r="G9" s="254">
        <f t="shared" ref="G9" si="1">H9+J9</f>
        <v>69</v>
      </c>
      <c r="H9" s="317">
        <v>46</v>
      </c>
      <c r="I9" s="317">
        <v>0</v>
      </c>
      <c r="J9" s="317">
        <v>23</v>
      </c>
      <c r="K9" s="253">
        <v>0</v>
      </c>
      <c r="L9" s="254">
        <v>0</v>
      </c>
      <c r="M9" s="253">
        <v>1</v>
      </c>
      <c r="N9" s="255">
        <v>0</v>
      </c>
      <c r="O9" s="341" t="s">
        <v>66</v>
      </c>
      <c r="P9" s="341">
        <v>72</v>
      </c>
      <c r="Q9" s="342" t="s">
        <v>66</v>
      </c>
      <c r="R9" s="256">
        <v>2</v>
      </c>
      <c r="S9" s="253"/>
    </row>
    <row r="10" spans="1:21" s="132" customFormat="1" ht="43.5" customHeight="1">
      <c r="A10" s="250"/>
      <c r="B10" s="814" t="s">
        <v>60</v>
      </c>
      <c r="C10" s="814"/>
      <c r="D10" s="814"/>
      <c r="E10" s="442">
        <f t="shared" ref="E10:R10" si="2">SUM(E9:E9)</f>
        <v>5</v>
      </c>
      <c r="F10" s="442">
        <f t="shared" si="2"/>
        <v>72</v>
      </c>
      <c r="G10" s="442">
        <f t="shared" si="2"/>
        <v>69</v>
      </c>
      <c r="H10" s="442">
        <f t="shared" si="2"/>
        <v>46</v>
      </c>
      <c r="I10" s="442">
        <f t="shared" si="2"/>
        <v>0</v>
      </c>
      <c r="J10" s="442">
        <f t="shared" si="2"/>
        <v>23</v>
      </c>
      <c r="K10" s="442">
        <f t="shared" si="2"/>
        <v>0</v>
      </c>
      <c r="L10" s="442">
        <f t="shared" si="2"/>
        <v>0</v>
      </c>
      <c r="M10" s="442">
        <f t="shared" si="2"/>
        <v>1</v>
      </c>
      <c r="N10" s="442">
        <f t="shared" si="2"/>
        <v>0</v>
      </c>
      <c r="O10" s="442">
        <f t="shared" si="2"/>
        <v>0</v>
      </c>
      <c r="P10" s="442">
        <f t="shared" si="2"/>
        <v>72</v>
      </c>
      <c r="Q10" s="442">
        <f t="shared" si="2"/>
        <v>0</v>
      </c>
      <c r="R10" s="442">
        <f t="shared" si="2"/>
        <v>2</v>
      </c>
      <c r="S10" s="441"/>
    </row>
    <row r="11" spans="1:21" ht="15.75" customHeight="1">
      <c r="A11" s="19"/>
      <c r="B11" s="701"/>
      <c r="C11" s="701"/>
      <c r="D11" s="700"/>
      <c r="E11" s="700"/>
      <c r="F11" s="700"/>
      <c r="G11" s="700"/>
      <c r="H11" s="700"/>
      <c r="I11" s="700"/>
      <c r="J11" s="700"/>
      <c r="K11" s="700"/>
      <c r="L11" s="700"/>
      <c r="M11" s="700"/>
      <c r="N11" s="700"/>
      <c r="O11" s="700"/>
      <c r="P11" s="700"/>
      <c r="Q11" s="700"/>
      <c r="R11" s="700"/>
      <c r="S11" s="700"/>
      <c r="T11" s="700"/>
      <c r="U11" s="20"/>
    </row>
    <row r="12" spans="1:21" ht="15" customHeight="1" thickBot="1">
      <c r="A12" s="19"/>
      <c r="B12" s="700"/>
      <c r="C12" s="700"/>
      <c r="D12" s="700"/>
      <c r="E12" s="700"/>
      <c r="F12" s="700"/>
      <c r="G12" s="700"/>
      <c r="H12" s="700"/>
      <c r="I12" s="700"/>
      <c r="J12" s="700"/>
      <c r="K12" s="700"/>
      <c r="L12" s="700"/>
      <c r="M12" s="700"/>
      <c r="N12" s="700"/>
      <c r="O12" s="700"/>
      <c r="P12" s="700"/>
      <c r="Q12" s="700"/>
      <c r="R12" s="700"/>
      <c r="S12" s="700"/>
      <c r="T12" s="700"/>
    </row>
    <row r="13" spans="1:21" ht="27.75" customHeight="1" thickBot="1">
      <c r="A13" s="19"/>
      <c r="B13" s="44" t="s">
        <v>327</v>
      </c>
      <c r="C13" s="469" t="s">
        <v>368</v>
      </c>
      <c r="D13" s="469" t="s">
        <v>369</v>
      </c>
      <c r="E13" s="470" t="s">
        <v>565</v>
      </c>
      <c r="G13" s="339"/>
      <c r="H13" s="743" t="s">
        <v>331</v>
      </c>
      <c r="I13" s="744"/>
      <c r="J13" s="744"/>
      <c r="K13" s="744"/>
      <c r="L13" s="745"/>
      <c r="M13" s="22"/>
      <c r="N13" s="806"/>
      <c r="O13" s="806"/>
      <c r="P13" s="806"/>
      <c r="Q13" s="806"/>
      <c r="R13" s="806"/>
    </row>
    <row r="14" spans="1:21" ht="50.25" thickBot="1">
      <c r="A14" s="262" t="s">
        <v>566</v>
      </c>
      <c r="B14" s="506">
        <v>2015</v>
      </c>
      <c r="C14" s="506" t="s">
        <v>379</v>
      </c>
      <c r="D14" s="506" t="s">
        <v>380</v>
      </c>
      <c r="E14" s="506" t="s">
        <v>567</v>
      </c>
      <c r="F14" s="507"/>
      <c r="G14" s="507"/>
      <c r="H14" s="755" t="s">
        <v>41</v>
      </c>
      <c r="I14" s="730" t="s">
        <v>336</v>
      </c>
      <c r="J14" s="732" t="s">
        <v>337</v>
      </c>
      <c r="K14" s="733"/>
      <c r="L14" s="734"/>
      <c r="M14" s="22"/>
      <c r="N14" s="807"/>
      <c r="O14" s="806"/>
      <c r="P14" s="806"/>
      <c r="Q14" s="806"/>
      <c r="R14" s="806"/>
    </row>
    <row r="15" spans="1:21" ht="49.5">
      <c r="A15" s="262" t="s">
        <v>568</v>
      </c>
      <c r="B15" s="506">
        <v>2017</v>
      </c>
      <c r="C15" s="506" t="s">
        <v>404</v>
      </c>
      <c r="D15" s="506" t="s">
        <v>405</v>
      </c>
      <c r="E15" s="506" t="s">
        <v>569</v>
      </c>
      <c r="F15" s="507"/>
      <c r="G15" s="507"/>
      <c r="H15" s="756"/>
      <c r="I15" s="731"/>
      <c r="J15" s="45" t="s">
        <v>341</v>
      </c>
      <c r="K15" s="45" t="s">
        <v>63</v>
      </c>
      <c r="L15" s="45" t="s">
        <v>342</v>
      </c>
      <c r="M15" s="22"/>
      <c r="N15" s="807"/>
      <c r="O15" s="806"/>
      <c r="P15" s="509"/>
      <c r="Q15" s="509"/>
      <c r="R15" s="509"/>
    </row>
    <row r="16" spans="1:21" ht="49.5">
      <c r="A16" s="262" t="s">
        <v>570</v>
      </c>
      <c r="B16" s="506">
        <v>2018</v>
      </c>
      <c r="C16" s="506" t="s">
        <v>424</v>
      </c>
      <c r="D16" s="506" t="s">
        <v>425</v>
      </c>
      <c r="E16" s="506" t="s">
        <v>569</v>
      </c>
      <c r="F16" s="507"/>
      <c r="G16" s="507"/>
      <c r="H16" s="37" t="s">
        <v>571</v>
      </c>
      <c r="I16" s="46">
        <v>1</v>
      </c>
      <c r="J16" s="260">
        <v>199058132</v>
      </c>
      <c r="K16" s="261"/>
      <c r="L16" s="260"/>
      <c r="M16" s="22"/>
      <c r="N16" s="510"/>
      <c r="O16" s="131"/>
      <c r="P16" s="511"/>
      <c r="Q16" s="511"/>
      <c r="R16" s="511"/>
    </row>
    <row r="17" spans="1:18" ht="49.5">
      <c r="A17" s="262" t="s">
        <v>572</v>
      </c>
      <c r="B17" s="506">
        <v>2018</v>
      </c>
      <c r="C17" s="506" t="s">
        <v>430</v>
      </c>
      <c r="D17" s="506" t="s">
        <v>431</v>
      </c>
      <c r="E17" s="506" t="s">
        <v>569</v>
      </c>
      <c r="F17" s="507"/>
      <c r="G17" s="507"/>
      <c r="H17" s="37">
        <v>2017</v>
      </c>
      <c r="I17" s="46">
        <v>1</v>
      </c>
      <c r="J17" s="260">
        <v>397823090</v>
      </c>
      <c r="K17" s="261">
        <v>96064282</v>
      </c>
      <c r="L17" s="260"/>
      <c r="M17" s="22"/>
      <c r="N17" s="510"/>
      <c r="O17" s="131"/>
      <c r="P17" s="511"/>
      <c r="Q17" s="511"/>
      <c r="R17" s="511"/>
    </row>
    <row r="18" spans="1:18" ht="49.5">
      <c r="A18" s="262" t="s">
        <v>573</v>
      </c>
      <c r="B18" s="506">
        <v>2018</v>
      </c>
      <c r="C18" s="506" t="s">
        <v>437</v>
      </c>
      <c r="D18" s="506" t="s">
        <v>438</v>
      </c>
      <c r="E18" s="506" t="s">
        <v>569</v>
      </c>
      <c r="F18" s="507"/>
      <c r="G18" s="507"/>
      <c r="H18" s="37">
        <v>2018</v>
      </c>
      <c r="I18" s="46">
        <v>3</v>
      </c>
      <c r="J18" s="260">
        <v>151481352</v>
      </c>
      <c r="K18" s="261">
        <v>243567500</v>
      </c>
      <c r="L18" s="260"/>
      <c r="M18" s="22"/>
      <c r="N18" s="510"/>
      <c r="O18" s="131"/>
      <c r="P18" s="511"/>
      <c r="Q18" s="511"/>
      <c r="R18" s="511"/>
    </row>
    <row r="19" spans="1:18" ht="66">
      <c r="A19" s="262" t="s">
        <v>574</v>
      </c>
      <c r="B19" s="506">
        <v>2019</v>
      </c>
      <c r="C19" s="506" t="s">
        <v>445</v>
      </c>
      <c r="D19" s="506" t="s">
        <v>446</v>
      </c>
      <c r="E19" s="506" t="s">
        <v>569</v>
      </c>
      <c r="F19" s="507"/>
      <c r="G19" s="507"/>
      <c r="H19" s="37">
        <v>2019</v>
      </c>
      <c r="I19" s="46">
        <v>4</v>
      </c>
      <c r="J19" s="260">
        <v>492052363</v>
      </c>
      <c r="K19" s="261">
        <v>1418982908</v>
      </c>
      <c r="L19" s="260"/>
      <c r="M19" s="22"/>
      <c r="N19" s="510"/>
      <c r="O19" s="131"/>
      <c r="P19" s="511"/>
      <c r="Q19" s="511"/>
      <c r="R19" s="511"/>
    </row>
    <row r="20" spans="1:18" ht="49.5">
      <c r="A20" s="262"/>
      <c r="B20" s="506">
        <v>2019</v>
      </c>
      <c r="C20" s="506" t="s">
        <v>450</v>
      </c>
      <c r="D20" s="506" t="s">
        <v>451</v>
      </c>
      <c r="E20" s="506" t="s">
        <v>569</v>
      </c>
      <c r="F20" s="507"/>
      <c r="G20" s="507"/>
      <c r="H20" s="37">
        <v>2020</v>
      </c>
      <c r="I20" s="46">
        <v>4</v>
      </c>
      <c r="J20" s="260">
        <v>1356510041</v>
      </c>
      <c r="K20" s="261">
        <v>399148250</v>
      </c>
      <c r="L20" s="260"/>
      <c r="M20" s="22"/>
      <c r="N20" s="510"/>
      <c r="O20" s="131"/>
      <c r="P20" s="511"/>
      <c r="Q20" s="511"/>
      <c r="R20" s="511"/>
    </row>
    <row r="21" spans="1:18" ht="49.5">
      <c r="A21" s="262"/>
      <c r="B21" s="506">
        <v>2019</v>
      </c>
      <c r="C21" s="506" t="s">
        <v>452</v>
      </c>
      <c r="D21" s="506" t="s">
        <v>453</v>
      </c>
      <c r="E21" s="506" t="s">
        <v>569</v>
      </c>
      <c r="F21" s="507"/>
      <c r="G21" s="507"/>
      <c r="H21" s="37">
        <v>2021</v>
      </c>
      <c r="I21" s="46">
        <v>6</v>
      </c>
      <c r="J21" s="260">
        <v>495944995</v>
      </c>
      <c r="K21" s="261">
        <v>97503212</v>
      </c>
      <c r="L21" s="260"/>
      <c r="M21" s="22"/>
      <c r="N21" s="510"/>
      <c r="O21" s="131"/>
      <c r="P21" s="511"/>
      <c r="Q21" s="511"/>
      <c r="R21" s="511"/>
    </row>
    <row r="22" spans="1:18" ht="50.25" thickBot="1">
      <c r="A22" s="262"/>
      <c r="B22" s="506">
        <v>2019</v>
      </c>
      <c r="C22" s="506" t="s">
        <v>457</v>
      </c>
      <c r="D22" s="506" t="s">
        <v>458</v>
      </c>
      <c r="E22" s="506" t="s">
        <v>569</v>
      </c>
      <c r="F22" s="507"/>
      <c r="G22" s="507"/>
      <c r="H22" s="37">
        <v>2022</v>
      </c>
      <c r="I22" s="46">
        <v>2</v>
      </c>
      <c r="J22" s="260">
        <v>350771909</v>
      </c>
      <c r="K22" s="261">
        <v>13600000</v>
      </c>
      <c r="L22" s="260"/>
      <c r="M22" s="22"/>
      <c r="N22" s="510"/>
      <c r="O22" s="131"/>
      <c r="P22" s="511"/>
      <c r="Q22" s="511"/>
      <c r="R22" s="511"/>
    </row>
    <row r="23" spans="1:18" ht="33.75" thickBot="1">
      <c r="A23" s="262"/>
      <c r="B23" s="506">
        <v>2020</v>
      </c>
      <c r="C23" s="506" t="s">
        <v>465</v>
      </c>
      <c r="D23" s="506" t="s">
        <v>466</v>
      </c>
      <c r="E23" s="506" t="s">
        <v>567</v>
      </c>
      <c r="F23" s="507"/>
      <c r="G23" s="507"/>
      <c r="H23" s="258" t="s">
        <v>575</v>
      </c>
      <c r="I23" s="259">
        <f>SUM(I16:I22)</f>
        <v>21</v>
      </c>
      <c r="J23" s="259">
        <f t="shared" ref="J23:L23" si="3">SUM(J16:J22)</f>
        <v>3443641882</v>
      </c>
      <c r="K23" s="259">
        <f t="shared" si="3"/>
        <v>2268866152</v>
      </c>
      <c r="L23" s="259">
        <f t="shared" si="3"/>
        <v>0</v>
      </c>
      <c r="M23" s="22"/>
      <c r="N23" s="510"/>
      <c r="O23" s="131"/>
      <c r="P23" s="511"/>
      <c r="Q23" s="511"/>
      <c r="R23" s="511"/>
    </row>
    <row r="24" spans="1:18" ht="49.5">
      <c r="A24" s="262"/>
      <c r="B24" s="506">
        <v>2020</v>
      </c>
      <c r="C24" s="506" t="s">
        <v>481</v>
      </c>
      <c r="D24" s="506" t="s">
        <v>482</v>
      </c>
      <c r="E24" s="506" t="s">
        <v>569</v>
      </c>
      <c r="F24" s="507"/>
      <c r="G24" s="507"/>
      <c r="H24" s="808" t="s">
        <v>576</v>
      </c>
      <c r="I24" s="808"/>
      <c r="J24" s="808"/>
      <c r="K24" s="808"/>
      <c r="L24" s="808"/>
      <c r="M24" s="22"/>
      <c r="N24" s="510"/>
      <c r="O24" s="131"/>
      <c r="P24" s="511"/>
      <c r="Q24" s="511"/>
      <c r="R24" s="511"/>
    </row>
    <row r="25" spans="1:18" ht="49.5">
      <c r="A25" s="262"/>
      <c r="B25" s="506">
        <v>2020</v>
      </c>
      <c r="C25" s="506" t="s">
        <v>487</v>
      </c>
      <c r="D25" s="506" t="s">
        <v>488</v>
      </c>
      <c r="E25" s="506" t="s">
        <v>567</v>
      </c>
      <c r="F25" s="507"/>
      <c r="G25" s="507"/>
      <c r="H25" s="257" t="s">
        <v>72</v>
      </c>
      <c r="I25" s="809" t="s">
        <v>358</v>
      </c>
      <c r="J25" s="809"/>
      <c r="K25" s="809"/>
      <c r="L25" s="809"/>
      <c r="M25" s="36"/>
      <c r="N25" s="510"/>
      <c r="O25" s="131"/>
      <c r="P25" s="511"/>
      <c r="Q25" s="511"/>
      <c r="R25" s="511"/>
    </row>
    <row r="26" spans="1:18" ht="50.25" thickBot="1">
      <c r="A26" s="262"/>
      <c r="B26" s="506">
        <v>2020</v>
      </c>
      <c r="C26" s="506" t="s">
        <v>495</v>
      </c>
      <c r="D26" s="506" t="s">
        <v>496</v>
      </c>
      <c r="E26" s="506" t="s">
        <v>569</v>
      </c>
      <c r="F26" s="507"/>
      <c r="G26" s="507"/>
      <c r="H26" s="21"/>
      <c r="I26" s="810" t="s">
        <v>577</v>
      </c>
      <c r="J26" s="810"/>
      <c r="K26" s="810"/>
      <c r="L26" s="193"/>
      <c r="M26" s="36"/>
      <c r="N26" s="510"/>
      <c r="O26" s="131"/>
      <c r="P26" s="511"/>
      <c r="Q26" s="511"/>
      <c r="R26" s="511"/>
    </row>
    <row r="27" spans="1:18" ht="49.5">
      <c r="A27" s="262"/>
      <c r="B27" s="506">
        <v>2021</v>
      </c>
      <c r="C27" s="506" t="s">
        <v>499</v>
      </c>
      <c r="D27" s="506" t="s">
        <v>500</v>
      </c>
      <c r="E27" s="506" t="s">
        <v>569</v>
      </c>
      <c r="F27" s="507"/>
      <c r="G27" s="507"/>
      <c r="H27" s="19"/>
      <c r="I27" s="23" t="s">
        <v>294</v>
      </c>
      <c r="J27" s="811" t="s">
        <v>362</v>
      </c>
      <c r="K27" s="812"/>
      <c r="L27" s="812"/>
      <c r="M27" s="813"/>
      <c r="N27" s="510"/>
      <c r="O27" s="131"/>
      <c r="P27" s="511"/>
      <c r="Q27" s="511"/>
      <c r="R27" s="511"/>
    </row>
    <row r="28" spans="1:18" ht="49.5">
      <c r="A28" s="262"/>
      <c r="B28" s="506">
        <v>2021</v>
      </c>
      <c r="C28" s="506" t="s">
        <v>505</v>
      </c>
      <c r="D28" s="506" t="s">
        <v>506</v>
      </c>
      <c r="E28" s="506" t="s">
        <v>569</v>
      </c>
      <c r="F28" s="507"/>
      <c r="G28" s="507"/>
      <c r="H28" s="193"/>
      <c r="I28" s="24" t="s">
        <v>295</v>
      </c>
      <c r="J28" s="803" t="s">
        <v>363</v>
      </c>
      <c r="K28" s="804"/>
      <c r="L28" s="804"/>
      <c r="M28" s="805"/>
      <c r="N28" s="510"/>
      <c r="O28" s="131"/>
      <c r="P28" s="511"/>
      <c r="Q28" s="511"/>
      <c r="R28" s="511"/>
    </row>
    <row r="29" spans="1:18" ht="49.5">
      <c r="A29" s="262"/>
      <c r="B29" s="506">
        <v>2021</v>
      </c>
      <c r="C29" s="506" t="s">
        <v>509</v>
      </c>
      <c r="D29" s="506" t="s">
        <v>510</v>
      </c>
      <c r="E29" s="506" t="s">
        <v>569</v>
      </c>
      <c r="F29" s="507"/>
      <c r="G29" s="507"/>
      <c r="H29" s="19"/>
      <c r="I29" s="24" t="s">
        <v>296</v>
      </c>
      <c r="J29" s="803" t="s">
        <v>364</v>
      </c>
      <c r="K29" s="804"/>
      <c r="L29" s="804"/>
      <c r="M29" s="805"/>
      <c r="N29" s="510"/>
      <c r="O29" s="131"/>
      <c r="P29" s="511"/>
      <c r="Q29" s="511"/>
      <c r="R29" s="511"/>
    </row>
    <row r="30" spans="1:18" ht="49.5">
      <c r="A30" s="262"/>
      <c r="B30" s="506">
        <v>2021</v>
      </c>
      <c r="C30" s="506" t="s">
        <v>512</v>
      </c>
      <c r="D30" s="506" t="s">
        <v>513</v>
      </c>
      <c r="E30" s="506" t="s">
        <v>569</v>
      </c>
      <c r="F30" s="507"/>
      <c r="G30" s="507"/>
      <c r="H30" s="510"/>
      <c r="I30" s="131"/>
      <c r="J30" s="511"/>
      <c r="K30" s="511"/>
      <c r="L30" s="511"/>
      <c r="M30" s="22"/>
      <c r="N30" s="510"/>
      <c r="O30" s="131"/>
      <c r="P30" s="511"/>
      <c r="Q30" s="511"/>
      <c r="R30" s="511"/>
    </row>
    <row r="31" spans="1:18" ht="49.5">
      <c r="A31" s="262"/>
      <c r="B31" s="506">
        <v>2021</v>
      </c>
      <c r="C31" s="506" t="s">
        <v>514</v>
      </c>
      <c r="D31" s="506" t="s">
        <v>515</v>
      </c>
      <c r="E31" s="506" t="s">
        <v>569</v>
      </c>
      <c r="F31" s="507"/>
      <c r="G31" s="507"/>
      <c r="H31" s="510"/>
      <c r="I31" s="131"/>
      <c r="J31" s="511"/>
      <c r="K31" s="511"/>
      <c r="L31" s="511"/>
      <c r="M31" s="22"/>
      <c r="N31" s="510"/>
      <c r="O31" s="131"/>
      <c r="P31" s="511"/>
      <c r="Q31" s="511"/>
      <c r="R31" s="511"/>
    </row>
    <row r="32" spans="1:18" ht="66">
      <c r="A32" s="262"/>
      <c r="B32" s="506">
        <v>2021</v>
      </c>
      <c r="C32" s="506" t="s">
        <v>523</v>
      </c>
      <c r="D32" s="506" t="s">
        <v>524</v>
      </c>
      <c r="E32" s="506" t="s">
        <v>569</v>
      </c>
      <c r="F32" s="507"/>
      <c r="G32" s="507"/>
      <c r="H32" s="510"/>
      <c r="I32" s="131"/>
      <c r="J32" s="511"/>
      <c r="K32" s="511"/>
      <c r="L32" s="511"/>
      <c r="M32" s="22"/>
      <c r="N32" s="510"/>
      <c r="O32" s="131"/>
      <c r="P32" s="511"/>
      <c r="Q32" s="511"/>
      <c r="R32" s="511"/>
    </row>
    <row r="33" spans="1:18" ht="49.5">
      <c r="A33" s="262"/>
      <c r="B33" s="506">
        <v>2022</v>
      </c>
      <c r="C33" s="506" t="s">
        <v>525</v>
      </c>
      <c r="D33" s="506" t="s">
        <v>526</v>
      </c>
      <c r="E33" s="506" t="s">
        <v>567</v>
      </c>
      <c r="F33" s="507"/>
      <c r="G33" s="507"/>
      <c r="H33" s="510"/>
      <c r="I33" s="131"/>
      <c r="J33" s="511"/>
      <c r="K33" s="511"/>
      <c r="L33" s="511"/>
      <c r="M33" s="22"/>
      <c r="N33" s="510"/>
      <c r="O33" s="131"/>
      <c r="P33" s="511"/>
      <c r="Q33" s="511"/>
      <c r="R33" s="511"/>
    </row>
    <row r="34" spans="1:18" ht="49.5">
      <c r="A34" s="262"/>
      <c r="B34" s="506">
        <v>2022</v>
      </c>
      <c r="C34" s="506" t="s">
        <v>536</v>
      </c>
      <c r="D34" s="506" t="s">
        <v>537</v>
      </c>
      <c r="E34" s="506" t="s">
        <v>567</v>
      </c>
      <c r="F34" s="507"/>
      <c r="G34" s="507"/>
      <c r="H34" s="510"/>
      <c r="I34" s="131"/>
      <c r="J34" s="511"/>
      <c r="K34" s="511"/>
      <c r="L34" s="511"/>
      <c r="M34" s="22"/>
      <c r="N34" s="510"/>
      <c r="O34" s="131"/>
      <c r="P34" s="511"/>
      <c r="Q34" s="511"/>
      <c r="R34" s="511"/>
    </row>
    <row r="35" spans="1:18" ht="16.5">
      <c r="A35" s="262"/>
      <c r="B35" s="247" t="s">
        <v>578</v>
      </c>
      <c r="C35" s="512"/>
      <c r="D35" s="512"/>
      <c r="E35" s="513"/>
      <c r="F35" s="507"/>
      <c r="G35" s="507"/>
      <c r="H35" s="510"/>
      <c r="I35" s="131"/>
      <c r="J35" s="511"/>
      <c r="K35" s="511"/>
      <c r="L35" s="511"/>
      <c r="M35" s="22"/>
      <c r="N35" s="510"/>
      <c r="O35" s="131"/>
      <c r="P35" s="511"/>
      <c r="Q35" s="511"/>
      <c r="R35" s="511"/>
    </row>
    <row r="36" spans="1:18" ht="16.5">
      <c r="A36" s="262"/>
      <c r="B36" s="512"/>
      <c r="C36" s="512"/>
      <c r="D36" s="512"/>
      <c r="E36" s="513"/>
      <c r="F36" s="507"/>
      <c r="G36" s="507"/>
      <c r="H36" s="510"/>
      <c r="I36" s="131"/>
      <c r="J36" s="511"/>
      <c r="K36" s="511"/>
      <c r="L36" s="511"/>
      <c r="M36" s="22"/>
      <c r="N36" s="510"/>
      <c r="O36" s="131"/>
      <c r="P36" s="511"/>
      <c r="Q36" s="511"/>
      <c r="R36" s="511"/>
    </row>
    <row r="37" spans="1:18" ht="16.5">
      <c r="A37" s="262"/>
      <c r="B37" s="512"/>
      <c r="C37" s="512"/>
      <c r="D37" s="512"/>
      <c r="E37" s="513"/>
      <c r="F37" s="507"/>
      <c r="G37" s="507"/>
      <c r="H37" s="510"/>
      <c r="I37" s="131"/>
      <c r="J37" s="511"/>
      <c r="K37" s="511"/>
      <c r="L37" s="511"/>
      <c r="M37" s="22"/>
      <c r="N37" s="510"/>
      <c r="O37" s="131"/>
      <c r="P37" s="511"/>
      <c r="Q37" s="511"/>
      <c r="R37" s="511"/>
    </row>
    <row r="38" spans="1:18" ht="16.5">
      <c r="A38" s="262"/>
      <c r="B38" s="512"/>
      <c r="C38" s="512"/>
      <c r="D38" s="512"/>
      <c r="E38" s="513"/>
      <c r="F38" s="507"/>
      <c r="G38" s="507"/>
      <c r="H38" s="510"/>
      <c r="I38" s="131"/>
      <c r="J38" s="511"/>
      <c r="K38" s="511"/>
      <c r="L38" s="511"/>
      <c r="M38" s="22"/>
      <c r="N38" s="510"/>
      <c r="O38" s="131"/>
      <c r="P38" s="511"/>
      <c r="Q38" s="511"/>
      <c r="R38" s="511"/>
    </row>
    <row r="39" spans="1:18" ht="16.5">
      <c r="A39" s="262"/>
      <c r="B39" s="512"/>
      <c r="C39" s="512"/>
      <c r="D39" s="512"/>
      <c r="E39" s="513"/>
      <c r="F39" s="507"/>
      <c r="G39" s="507"/>
      <c r="H39" s="510"/>
      <c r="I39" s="131"/>
      <c r="J39" s="511"/>
      <c r="K39" s="511"/>
      <c r="L39" s="511"/>
      <c r="M39" s="22"/>
      <c r="N39" s="510"/>
      <c r="O39" s="131"/>
      <c r="P39" s="511"/>
      <c r="Q39" s="511"/>
      <c r="R39" s="511"/>
    </row>
    <row r="40" spans="1:18" ht="16.5">
      <c r="A40" s="262"/>
      <c r="B40" s="512"/>
      <c r="C40" s="512"/>
      <c r="D40" s="512"/>
      <c r="E40" s="513"/>
      <c r="F40" s="507"/>
      <c r="G40" s="507"/>
      <c r="H40" s="510"/>
      <c r="I40" s="131"/>
      <c r="J40" s="511"/>
      <c r="K40" s="511"/>
      <c r="L40" s="511"/>
      <c r="M40" s="22"/>
      <c r="N40" s="510"/>
      <c r="O40" s="131"/>
      <c r="P40" s="511"/>
      <c r="Q40" s="511"/>
      <c r="R40" s="511"/>
    </row>
    <row r="41" spans="1:18" ht="16.5">
      <c r="A41" s="262"/>
      <c r="B41" s="512"/>
      <c r="C41" s="512"/>
      <c r="D41" s="512"/>
      <c r="E41" s="513"/>
      <c r="F41" s="507"/>
      <c r="G41" s="507"/>
      <c r="H41" s="510"/>
      <c r="I41" s="131"/>
      <c r="J41" s="511"/>
      <c r="K41" s="511"/>
      <c r="L41" s="511"/>
      <c r="M41" s="22"/>
      <c r="N41" s="510"/>
      <c r="O41" s="131"/>
      <c r="P41" s="511"/>
      <c r="Q41" s="511"/>
      <c r="R41" s="511"/>
    </row>
    <row r="42" spans="1:18" ht="16.5">
      <c r="A42" s="262"/>
      <c r="B42" s="512"/>
      <c r="C42" s="512"/>
      <c r="D42" s="512"/>
      <c r="E42" s="513"/>
      <c r="F42" s="507"/>
      <c r="G42" s="507"/>
      <c r="H42" s="510"/>
      <c r="I42" s="131"/>
      <c r="J42" s="511"/>
      <c r="K42" s="511"/>
      <c r="L42" s="511"/>
      <c r="M42" s="22"/>
      <c r="N42" s="510"/>
      <c r="O42" s="131"/>
      <c r="P42" s="511"/>
      <c r="Q42" s="511"/>
      <c r="R42" s="511"/>
    </row>
    <row r="43" spans="1:18" ht="40.5">
      <c r="A43" s="262" t="s">
        <v>579</v>
      </c>
      <c r="C43" s="512"/>
      <c r="D43" s="512"/>
      <c r="E43" s="513"/>
      <c r="F43" s="507"/>
      <c r="G43" s="507"/>
      <c r="H43" s="510"/>
      <c r="I43" s="131"/>
      <c r="J43" s="511"/>
      <c r="K43" s="511"/>
      <c r="L43" s="511"/>
      <c r="N43" s="510"/>
      <c r="O43" s="131"/>
      <c r="P43" s="511"/>
      <c r="Q43" s="511"/>
      <c r="R43" s="511"/>
    </row>
    <row r="44" spans="1:18" ht="13.5">
      <c r="A44" s="262"/>
      <c r="G44" s="340"/>
      <c r="H44" s="510"/>
      <c r="I44" s="131"/>
      <c r="J44" s="511"/>
      <c r="K44" s="511"/>
      <c r="L44" s="511"/>
      <c r="N44" s="510"/>
      <c r="O44" s="131"/>
      <c r="P44" s="511"/>
      <c r="Q44" s="511"/>
      <c r="R44" s="511"/>
    </row>
    <row r="45" spans="1:18" ht="54">
      <c r="A45" s="262" t="s">
        <v>580</v>
      </c>
      <c r="G45" s="340"/>
      <c r="M45" s="36"/>
      <c r="N45" s="514"/>
      <c r="O45" s="508"/>
      <c r="P45" s="508"/>
      <c r="Q45" s="508"/>
      <c r="R45" s="508"/>
    </row>
    <row r="46" spans="1:18" ht="13.5">
      <c r="A46" s="262"/>
      <c r="G46" s="340"/>
      <c r="M46" s="36"/>
      <c r="N46" s="514"/>
      <c r="O46" s="508"/>
      <c r="P46" s="508"/>
      <c r="Q46" s="508"/>
      <c r="R46" s="508"/>
    </row>
    <row r="47" spans="1:18" ht="40.5">
      <c r="A47" s="262" t="s">
        <v>581</v>
      </c>
      <c r="G47" s="340"/>
      <c r="N47" s="193"/>
    </row>
    <row r="48" spans="1:18" ht="40.5">
      <c r="A48" s="263" t="s">
        <v>568</v>
      </c>
      <c r="G48" s="340"/>
      <c r="P48" s="193"/>
    </row>
    <row r="49" spans="1:20" s="40" customFormat="1" ht="40.5">
      <c r="A49" s="263" t="s">
        <v>570</v>
      </c>
      <c r="B49" s="247"/>
      <c r="C49" s="247"/>
      <c r="D49" s="247"/>
      <c r="E49" s="247"/>
      <c r="G49" s="340"/>
      <c r="N49" s="19"/>
      <c r="O49" s="19"/>
      <c r="P49" s="19"/>
      <c r="Q49" s="193"/>
      <c r="R49" s="59"/>
      <c r="S49" s="59"/>
      <c r="T49" s="59"/>
    </row>
    <row r="50" spans="1:20" ht="40.5">
      <c r="A50" s="263" t="s">
        <v>572</v>
      </c>
      <c r="G50" s="340"/>
    </row>
    <row r="51" spans="1:20" ht="40.5">
      <c r="A51" s="263" t="s">
        <v>573</v>
      </c>
      <c r="G51" s="340"/>
    </row>
    <row r="52" spans="1:20" ht="13.5">
      <c r="A52" s="263"/>
      <c r="G52" s="340"/>
      <c r="H52" s="19"/>
      <c r="I52" s="19"/>
      <c r="J52" s="19"/>
      <c r="K52" s="19"/>
      <c r="L52" s="19"/>
    </row>
    <row r="53" spans="1:20" ht="13.5">
      <c r="A53" s="263"/>
      <c r="G53" s="340"/>
      <c r="H53" s="19"/>
      <c r="I53" s="19"/>
      <c r="J53" s="19"/>
      <c r="K53" s="19"/>
      <c r="L53" s="19"/>
    </row>
    <row r="54" spans="1:20" ht="13.5">
      <c r="A54" s="263"/>
      <c r="G54" s="340"/>
      <c r="H54" s="19"/>
      <c r="I54" s="19"/>
      <c r="J54" s="19"/>
      <c r="K54" s="19"/>
      <c r="L54" s="19"/>
    </row>
    <row r="55" spans="1:20" ht="13.5">
      <c r="A55" s="263"/>
      <c r="G55" s="340"/>
      <c r="H55" s="19"/>
      <c r="I55" s="19"/>
      <c r="J55" s="19"/>
      <c r="K55" s="19"/>
      <c r="L55" s="19"/>
    </row>
    <row r="56" spans="1:20" ht="13.5">
      <c r="A56" s="263"/>
      <c r="G56" s="340"/>
      <c r="H56" s="19"/>
      <c r="I56" s="19"/>
      <c r="J56" s="19"/>
      <c r="K56" s="19"/>
      <c r="L56" s="19"/>
    </row>
    <row r="57" spans="1:20" ht="13.5">
      <c r="A57" s="263"/>
      <c r="G57" s="340"/>
      <c r="H57" s="19"/>
      <c r="I57" s="19"/>
      <c r="J57" s="19"/>
      <c r="K57" s="19"/>
      <c r="L57" s="19"/>
    </row>
    <row r="58" spans="1:20" ht="13.5">
      <c r="A58" s="263"/>
      <c r="G58" s="340"/>
      <c r="H58" s="19"/>
      <c r="I58" s="19"/>
      <c r="J58" s="19"/>
      <c r="K58" s="19"/>
      <c r="L58" s="19"/>
    </row>
    <row r="59" spans="1:20" ht="13.5">
      <c r="A59" s="263"/>
      <c r="G59" s="340"/>
      <c r="H59" s="19"/>
      <c r="I59" s="19"/>
      <c r="J59" s="19"/>
      <c r="K59" s="19"/>
      <c r="L59" s="19"/>
    </row>
    <row r="60" spans="1:20" ht="13.5">
      <c r="A60" s="263"/>
      <c r="G60" s="340"/>
      <c r="H60" s="19"/>
      <c r="I60" s="19"/>
      <c r="J60" s="19"/>
      <c r="K60" s="19"/>
      <c r="L60" s="19"/>
    </row>
    <row r="61" spans="1:20" ht="13.5">
      <c r="A61" s="263"/>
      <c r="G61" s="340"/>
      <c r="H61" s="19"/>
      <c r="I61" s="19"/>
      <c r="J61" s="19"/>
      <c r="K61" s="19"/>
      <c r="L61" s="19"/>
    </row>
    <row r="62" spans="1:20" ht="13.5">
      <c r="G62" s="340"/>
      <c r="H62" s="19"/>
      <c r="I62" s="19"/>
      <c r="J62" s="19"/>
      <c r="K62" s="19"/>
      <c r="L62" s="19"/>
    </row>
    <row r="63" spans="1:20" ht="13.5"/>
    <row r="64" spans="1:20"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row r="88" ht="13.5"/>
    <row r="89" ht="13.5"/>
    <row r="90" ht="13.5"/>
    <row r="91" ht="13.5"/>
    <row r="92" ht="13.5"/>
    <row r="93" ht="13.5"/>
    <row r="94" ht="13.5"/>
    <row r="95" ht="13.5"/>
    <row r="96" ht="13.5"/>
    <row r="97" ht="13.5"/>
    <row r="98" ht="13.5"/>
    <row r="99" ht="13.5"/>
    <row r="100" ht="13.5"/>
    <row r="101" ht="13.5"/>
    <row r="102" ht="13.5"/>
    <row r="103" ht="13.5"/>
    <row r="104" ht="13.5"/>
    <row r="105" ht="13.5"/>
    <row r="106" ht="13.5"/>
    <row r="107" ht="13.5"/>
    <row r="108" ht="13.5"/>
    <row r="109" ht="13.5"/>
    <row r="110" ht="13.5"/>
    <row r="111" ht="13.5"/>
    <row r="112" ht="13.5"/>
    <row r="113" ht="13.5"/>
    <row r="114" ht="13.5"/>
    <row r="115" ht="13.5"/>
    <row r="116" ht="13.5"/>
    <row r="117" ht="13.5"/>
  </sheetData>
  <autoFilter ref="A13:E117" xr:uid="{B1C57A35-D051-4462-B6D0-4D5016376881}"/>
  <mergeCells count="34">
    <mergeCell ref="F7:F8"/>
    <mergeCell ref="G7:K7"/>
    <mergeCell ref="B1:T1"/>
    <mergeCell ref="B2:T2"/>
    <mergeCell ref="B3:T3"/>
    <mergeCell ref="B4:T4"/>
    <mergeCell ref="B5:T5"/>
    <mergeCell ref="B6:T6"/>
    <mergeCell ref="L7:M7"/>
    <mergeCell ref="N7:N8"/>
    <mergeCell ref="O7:Q7"/>
    <mergeCell ref="R7:R8"/>
    <mergeCell ref="S7:S8"/>
    <mergeCell ref="B10:D10"/>
    <mergeCell ref="B7:B8"/>
    <mergeCell ref="C7:C8"/>
    <mergeCell ref="D7:D8"/>
    <mergeCell ref="E7:E8"/>
    <mergeCell ref="J29:M29"/>
    <mergeCell ref="B11:T11"/>
    <mergeCell ref="B12:T12"/>
    <mergeCell ref="H13:L13"/>
    <mergeCell ref="N13:R13"/>
    <mergeCell ref="H14:H15"/>
    <mergeCell ref="I14:I15"/>
    <mergeCell ref="J14:L14"/>
    <mergeCell ref="N14:N15"/>
    <mergeCell ref="O14:O15"/>
    <mergeCell ref="P14:R14"/>
    <mergeCell ref="H24:L24"/>
    <mergeCell ref="I25:L25"/>
    <mergeCell ref="I26:K26"/>
    <mergeCell ref="J27:M27"/>
    <mergeCell ref="J28:M28"/>
  </mergeCells>
  <pageMargins left="0.62" right="0.4" top="1" bottom="0.72" header="0" footer="0"/>
  <pageSetup scale="68"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6C357474AF19C4082C30F15C4F0BB85" ma:contentTypeVersion="17" ma:contentTypeDescription="Crear nuevo documento." ma:contentTypeScope="" ma:versionID="94f39528c092d738201bbd87396036d4">
  <xsd:schema xmlns:xsd="http://www.w3.org/2001/XMLSchema" xmlns:xs="http://www.w3.org/2001/XMLSchema" xmlns:p="http://schemas.microsoft.com/office/2006/metadata/properties" xmlns:ns2="f4333721-4299-40cb-9f5b-738153626679" xmlns:ns3="1ff709fa-6d6a-449e-a9ef-a200e2783c0e" targetNamespace="http://schemas.microsoft.com/office/2006/metadata/properties" ma:root="true" ma:fieldsID="f3ad7bd838e9ec6535896a48af19d661" ns2:_="" ns3:_="">
    <xsd:import namespace="f4333721-4299-40cb-9f5b-738153626679"/>
    <xsd:import namespace="1ff709fa-6d6a-449e-a9ef-a200e2783c0e"/>
    <xsd:element name="properties">
      <xsd:complexType>
        <xsd:sequence>
          <xsd:element name="documentManagement">
            <xsd:complexType>
              <xsd:all>
                <xsd:element ref="ns2:Variable" minOccurs="0"/>
                <xsd:element ref="ns3:_dlc_DocId" minOccurs="0"/>
                <xsd:element ref="ns3:_dlc_DocIdUrl" minOccurs="0"/>
                <xsd:element ref="ns3:_dlc_DocIdPersistId" minOccurs="0"/>
                <xsd:element ref="ns2:Periodo" minOccurs="0"/>
                <xsd:element ref="ns2:Versi_x00f3_n_x002e_" minOccurs="0"/>
                <xsd:element ref="ns2:Unidad_x0020_Acad_x00e9_mica" minOccurs="0"/>
                <xsd:element ref="ns2:Modalida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4333721-4299-40cb-9f5b-738153626679" elementFormDefault="qualified">
    <xsd:import namespace="http://schemas.microsoft.com/office/2006/documentManagement/types"/>
    <xsd:import namespace="http://schemas.microsoft.com/office/infopath/2007/PartnerControls"/>
    <xsd:element name="Variable" ma:index="2" nillable="true" ma:displayName="Variable" ma:indexed="true" ma:list="{e1133faa-5365-4e0b-afa9-df27525e8c56}" ma:internalName="Variable" ma:readOnly="false" ma:showField="Title">
      <xsd:simpleType>
        <xsd:restriction base="dms:Lookup"/>
      </xsd:simpleType>
    </xsd:element>
    <xsd:element name="Periodo" ma:index="12" nillable="true" ma:displayName="Periodo" ma:indexed="true" ma:list="{a98f0870-83b0-4eef-9782-a0ad37415464}" ma:internalName="Periodo" ma:readOnly="false" ma:showField="Title">
      <xsd:simpleType>
        <xsd:restriction base="dms:Lookup"/>
      </xsd:simpleType>
    </xsd:element>
    <xsd:element name="Versi_x00f3_n_x002e_" ma:index="13" nillable="true" ma:displayName="Versión." ma:internalName="Versi_x00f3_n_x002e_" ma:percentage="FALSE">
      <xsd:simpleType>
        <xsd:restriction base="dms:Number"/>
      </xsd:simpleType>
    </xsd:element>
    <xsd:element name="Unidad_x0020_Acad_x00e9_mica" ma:index="14" nillable="true" ma:displayName="Unidad" ma:indexed="true" ma:list="{dd4d02bb-40c5-4053-b7e3-a804aa6e1082}" ma:internalName="Unidad_x0020_Acad_x00e9_mica" ma:readOnly="false" ma:showField="Title">
      <xsd:simpleType>
        <xsd:restriction base="dms:Lookup"/>
      </xsd:simpleType>
    </xsd:element>
    <xsd:element name="Modalidad" ma:index="15" nillable="true" ma:displayName="Modalidad" ma:indexed="true" ma:list="{520b1fc4-5206-438a-af9c-65271fd954c4}" ma:internalName="Modalidad" ma:readOnly="false" ma:showField="Title">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1ff709fa-6d6a-449e-a9ef-a200e2783c0e" elementFormDefault="qualified">
    <xsd:import namespace="http://schemas.microsoft.com/office/2006/documentManagement/types"/>
    <xsd:import namespace="http://schemas.microsoft.com/office/infopath/2007/PartnerControls"/>
    <xsd:element name="_dlc_DocId" ma:index="5" nillable="true" ma:displayName="Valor de Id. de documento" ma:description="El valor del identificador de documento asignado a este elemento." ma:internalName="_dlc_DocId" ma:readOnly="true">
      <xsd:simpleType>
        <xsd:restriction base="dms:Text"/>
      </xsd:simpleType>
    </xsd:element>
    <xsd:element name="_dlc_DocIdUrl" ma:index="6"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8" ma:displayName="Tipo de conteni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0.xml>��< ? x m l   v e r s i o n = " 1 . 0 "   e n c o d i n g = " U T F - 1 6 " ? > < G e m i n i   x m l n s = " h t t p : / / g e m i n i / p i v o t c u s t o m i z a t i o n / P o w e r P i v o t V e r s i o n " > < C u s t o m C o n t e n t > < ! [ C D A T A [ 2 0 1 5 . 1 3 0 . 8 0 0 . 1 1 5 2 ] ] > < / C u s t o m C o n t e n t > < / G e m i n i > 
</file>

<file path=customXml/item11.xml><?xml version="1.0" encoding="utf-8"?>
<p:properties xmlns:p="http://schemas.microsoft.com/office/2006/metadata/properties" xmlns:xsi="http://www.w3.org/2001/XMLSchema-instance" xmlns:pc="http://schemas.microsoft.com/office/infopath/2007/PartnerControls">
  <documentManagement>
    <Unidad_x0020_Acad_x00e9_mica xmlns="f4333721-4299-40cb-9f5b-738153626679">4</Unidad_x0020_Acad_x00e9_mica>
    <Modalidad xmlns="f4333721-4299-40cb-9f5b-738153626679">1</Modalidad>
    <Variable xmlns="f4333721-4299-40cb-9f5b-738153626679">21</Variable>
    <Periodo xmlns="f4333721-4299-40cb-9f5b-738153626679" xsi:nil="true"/>
    <Versi_x00f3_n_x002e_ xmlns="f4333721-4299-40cb-9f5b-738153626679">2</Versi_x00f3_n_x002e_>
    <_dlc_DocId xmlns="1ff709fa-6d6a-449e-a9ef-a200e2783c0e">5CJVHRM7X7WS-1308-3217</_dlc_DocId>
    <_dlc_DocIdUrl xmlns="1ff709fa-6d6a-449e-a9ef-a200e2783c0e">
      <Url>https://portalservicios.unisabana.edu.co/cius/_layouts/15/DocIdRedir.aspx?ID=5CJVHRM7X7WS-1308-3217</Url>
      <Description>5CJVHRM7X7WS-1308-3217</Description>
    </_dlc_DocIdUrl>
  </documentManagement>
</p:properties>
</file>

<file path=customXml/item2.xml>��< ? x m l   v e r s i o n = " 1 . 0 "   e n c o d i n g = " U T F - 1 6 " ? > < G e m i n i   x m l n s = " h t t p : / / g e m i n i / p i v o t c u s t o m i z a t i o n / S a n d b o x N o n E m p t y " > < C u s t o m C o n t e n t > < ! [ C D A T A [ 1 ] ] > < / C u s t o m C o n t e n t > < / G e m i n i > 
</file>

<file path=customXml/item3.xml>��< ? x m l   v e r s i o n = " 1 . 0 "   e n c o d i n g = " u t f - 1 6 " ? > < W o r k b o o k S t a t e   x m l n s : i = " h t t p : / / w w w . w 3 . o r g / 2 0 0 1 / X M L S c h e m a - i n s t a n c e "   x m l n s = " h t t p : / / s c h e m a s . m i c r o s o f t . c o m / P o w e r B I A d d I n " > < L a s t P r o v i d e d R a n g e N a m e I d > 0 < / L a s t P r o v i d e d R a n g e N a m e I d > < L a s t U s e d G r o u p O b j e c t I d > < / L a s t U s e d G r o u p O b j e c t I d > < T i l e s L i s t > < T i l e s / > < / T i l e s L i s t > < / W o r k b o o k S t a t 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1 6 " ? > < D a t a M a s h u p   x m l n s = " h t t p : / / s c h e m a s . m i c r o s o f t . c o m / D a t a M a s h u p " > A A A A A H Q K A A B Q S w M E F A A C A A g A u 7 l V U a G j U q q j A A A A 9 Q A A A B I A H A B D b 2 5 m a W c v U G F j a 2 F n Z S 5 4 b W w g o h g A K K A U A A A A A A A A A A A A A A A A A A A A A A A A A A A A h Y 9 B D o I w F E S v Q v 6 e F l E j I Z + y Y C v R x M S 4 b U q F R i i G F s v d X H g k r y B G U X c u Z 9 5 b z N y v N 0 y H p v Y u s j O q 1 Q n M S A C e 1 K I t l C 4 T 6 O 3 R j y B l u O X i x E v p j b I 2 8 W C K B C p r z z G l z j n i 5 q T t S h o G w Y w e 8 v V O V L L h 8 J H V f 9 l X 2 l i u h Q S G + 9 c Y F p J o S V a L c R L S q c N c 6 S 8 P R / a k P y V m f W 3 7 T j J p / G y D d I p I 3 x f Y A 1 B L A w Q U A A I A C A C 7 u V V R 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u 7 l V U f 1 u M Y B v B w A A c D s A A B M A H A B G b 3 J t d W x h c y 9 T Z W N 0 a W 9 u M S 5 t I K I Y A C i g F A A A A A A A A A A A A A A A A A A A A A A A A A A A A O 1 Z z W 7 b R h C + B / A 7 L O i L 3 L g C J B Q 5 p M i B I i m F r U y q F O W m i A N i L a 4 d N j T X J a n U q e G H 6 C P 0 W B Q 5 F D n 2 F r 9 Y h 7 t L c i n + S D E K N A G o i 7 g z s 7 O z M 7 P f D j k J W a c B j d C S / 4 + + P X h 0 8 C h 5 j W P i I x e f h 3 i E n q G Q p A e P E P z s O L g k E V C M m z U J h 9 o m j k m U / k j j N + e U v h k c 3 b 6 0 8 B V 5 p v C Z y q u 7 l x q N U h B 5 d c w V H C p u c E 3 R G l + d B 9 i n C q j K Z M n Q j X G U X N D 4 S q P h 5 i p y 3 1 2 T Z M C X O 7 6 9 V Z b m b K 4 q x y g F O k r J T X p 3 j G 4 V i w 6 B Z k b p k 2 + G 2 Q x G Z A s M x k c 1 a X W T 0 h g N S N L A u v + b 1 j U t N u d h s M b r 4 P 5 D h A Y x u S C w 2 3 W A 0 X k A D H o Z 3 / 9 x A X y 0 p l f X 4 C J c 1 + v e v 0 8 3 I U W L m P q b d U o r A n d H B 4 + C q N k v c h g O h T v Z p v p o / M / R c M / D k c c 8 6 q m b m y A M c O y B w n d w f m j i m d F b k q T B p T C z K V h T G v o k H k 6 D E H y q a E / P V g m J k z P i b 3 D s 0 z W O z + n Z K g r e A j H w s Y 9 8 g k K M l v g c R / h M j X A Y p L B N W A n W S T d r O L Q 4 R F 8 j n a 4 3 V x D b 5 K x q w 9 l E 9 8 4 m O C E J U n / e J C n 2 c a I c F Q k A Z u A E X Q R h G m e c c Z k D S x L C n h z 6 a x F 5 R P D 6 N R q w r H o F c k q x 7 8 z I 6 r L D m z C 5 U Y 7 K h W x Y I I H g Z P k E D 7 9 s A m 7 K 1 n o 8 4 Z J B g 2 X H t 4 r I X w i c k h m h 3 J X 6 F + C v z B X B b y C N 8 G V M L u G h V K / 6 P t c 9 a L c F 1 C 5 T c j 1 S x F b 5 u S o O V H F 8 j n Y t O 2 p e t 8 X G f N n h p y z c s o d R u 0 P b T A W / 5 s t L / l w S R G 6 u c e R D N F H O L 3 Q b j M W e d 3 l 1 V N 3 f r a L j l O 3 5 + y D y F X Y w B X e Y c / I x l 2 h N 1 s Z c b b G 8 S F 5 Z N 0 v i 5 W t C U m V n S M f N I d 0 2 S V g / z h f k M + C g X N G U P C c Y j n 5 S G p F t e I + g 1 k 7 l r q C O 8 6 C O O 0 M 6 f l B A x / I m 4 U z e f / C D S w o Q E K I c E D K J w 0 F 4 c S Q T j A x 8 2 N O U r F 9 j x j e j A B A s o 2 W g X 5 C y i 0 Q p A M W n s V A W A O B f 4 7 B Q r 8 Y E I x D C K b k E U B z V G L H g o H H B m s W b a 1 o R L A Y a n L G Y I o 0 m 3 O L c e v Q Y t e 3 S i F K G 0 t M g w t l t B L Y y f a c 4 h O s t 2 w L A O O B h R g N U z 0 T V N f b v / 7 z K r M o R O e P O 5 + q p 8 V X 5 x B 7 Z P S T A l S v i d B 6 j U X l 8 x s M 2 C z m 3 F g 1 O L m P C x 0 2 R 4 Z x 6 f D i 9 O 0 r S 4 k 2 x a m B X I y Y J F H H b m r R F 2 o 4 h Z + 0 R S e G Q l n h y b l N U O a c 7 t l y m j L A 8 l g h t 0 R Y B z m N e q V Q a D v V W u T J u K F d Y / Z N 8 e f V J 7 X r b V Z + I j d b q E z T + z y u U U V + h 9 B V K X 6 F 8 f h W K Z Z 9 M H I N d 6 I 5 5 Y j i e u j D m c 1 O 3 m Z g x W 1 m 6 X a H x C U i z T x Z z w 2 U k U z c s 1 5 y a m q q Z t p V R H H v u L V T H N T V z o V o u 0 2 8 s X R V 0 G d k 8 l e t a W a a u 6 p 6 q q b p x A t O 5 G f b M U U / Y s 2 4 4 5 q m Q d c 2 F 7 Q F T X 2 l 8 V f n Z N d 3 V v M q e G t p z 1 X O M m b l 0 H Y k i y 6 j 3 v 9 t I J j j G 1 H A M S z N V b 2 J O 5 m Z m y l Q Y x u z 3 X O N F L n o K m h n H X C 4 t / j 9 h / 5 r q G j P b A S W L F S i x d O O F l y 3 F Z L I R 8 5 N n g m M c i z 2 r c z 7 f 9 H 5 Y Z W 4 r h t z b X q G R R U W z F 6 u l L C k o T c K w / P e e 6 r F Y g I t Y + a X O b Q d W 1 0 + 9 i W 2 x u G U x r k m 4 t q v O 2 0 Q 0 C C s P 3 s q 1 H W M p y S 1 L Z + d E t l 9 5 u m p Z t i e 5 U L d N e b h Q Z 6 a l e l N T e E a M T Q s S S l A c + y f Y q q 2 b s 3 L I 0 k D K N U Y V o R W 5 p t m 2 o 4 M u 3 X a q u S D 4 c t Z W + D N n B Q n I p p f D 7 R x X H U O t r J o R U G Y N h A T 8 g D i c r i Y o Z z h 7 c L x R k 6 p x 6 4 Q O j s d 4 8 x C / J Y h V V I 9 R / u U H y g D p 4 8 / e B f n H v y y a E B 9 q n o / / P M 2 q n W s a R / Q y x h f 3 7 z F K N l A p A 7 S B 8 k m I 1 2 / Q S R D H N J Z r 8 x K B R D n a g E O M 0 Y R G s o o K J o k C v I Z M n N 6 E T 6 L G r a O U K G I b s C o 3 u E Q s T p F x S 1 S v 2 + h V T N 2 i N C C Z e P u o 4 Z l M r 8 v X s E 3 s v A P h J A + U O J d P K 8 6 m 8 K z A v H w 0 k U Z d + C f k O 1 A w 1 1 j B w p L Y i I g 8 P + q 4 K N P b J z Z g p H i l 2 Y m U s l w n X u a e 6 U Z N O a S t 2 C n i u 4 W g I v O q O C q y b A t N K 1 Q J U 4 u c l J F V J h b 4 W j k r M t 5 V z k o r 1 l a k W h G X S 2 3 h r k x s P s E 1 D C 7 J d S T m C d K O x x 1 8 b 9 S u f L x j 8 k 6 + J 0 n s g 9 Y P f 9 F + I H 5 / y n v 2 o a J t s B / T w y e o / C p e f e V s 7 t 3 w 4 t Y C O e J / R 4 N o 8 C k N h h 1 f f + A G 6 n z / L 6 f L B + I u K z a 7 p o F j M 0 u z 9 5 P h n F y k 9 i Y l c U s R 3 6 2 o o 7 j P 3 + l 3 m n L 7 0 E P U e q P u v j / a 7 9 a W S 3 D 7 y u P 9 q K 6 d D R t 3 t f + U b f P 2 m d n g k X 2 m d f l r r / k N 3 t x n X s 3 X + 0 3 a i k T 7 K e / O v K 0 W 7 a e 0 B V s b u Z / 1 t 7 e + N 9 h / e e u / v P V f 3 v r e I P s a 0 / c G p f f w v j f 4 B f Y G D 7 s L p i + 0 T O l b h H 2 h 0 h c q f a H S t w h Z O d W 3 C F n Z 1 L c I + x Z h 3 y L s W 4 R 9 i 7 B v E f Y t w r 5 F + H m 2 C N t f u W t t w g e 0 H H Z 3 C / f 5 I t A 3 D f u m Y d 8 0 f G j T 8 F 9 Q S w E C L Q A U A A I A C A C 7 u V V R o a N S q q M A A A D 1 A A A A E g A A A A A A A A A A A A A A A A A A A A A A Q 2 9 u Z m l n L 1 B h Y 2 t h Z 2 U u e G 1 s U E s B A i 0 A F A A C A A g A u 7 l V U Q / K 6 a u k A A A A 6 Q A A A B M A A A A A A A A A A A A A A A A A 7 w A A A F t D b 2 5 0 Z W 5 0 X 1 R 5 c G V z X S 5 4 b W x Q S w E C L Q A U A A I A C A C 7 u V V R / W 4 x g G 8 H A A B w O w A A E w A A A A A A A A A A A A A A A A D g A Q A A R m 9 y b X V s Y X M v U 2 V j d G l v b j E u b V B L B Q Y A A A A A A w A D A M I A A A C c C Q 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d z Q A A A A A A A H v N 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U Y W J s Y T E 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T m F 2 a W d h d G l v b l N 0 Z X B O Y W 1 l I i B W Y W x 1 Z T 0 i c 0 5 h d m V n Y W N p w 7 N u I i A v P j x F b n R y e S B U e X B l P S J O Y W 1 l V X B k Y X R l Z E F m d G V y R m l s b C I g V m F s d W U 9 I m w w I i A v P j x F b n R y e S B U e X B l P S J S Z X N 1 b H R U e X B l I i B W Y W x 1 Z T 0 i c 0 V 4 Y 2 V w d G l v b i I g L z 4 8 R W 5 0 c n k g V H l w Z T 0 i Q n V m Z m V y T m V 4 d F J l Z n J l c 2 g i I F Z h b H V l P S J s M S I g L z 4 8 R W 5 0 c n k g V H l w Z T 0 i R m l s b G V k Q 2 9 t c G x l d G V S Z X N 1 b H R U b 1 d v c m t z a G V l d C I g V m F s d W U 9 I m w w I i A v P j x F b n R y e S B U e X B l P S J S Z W x h d G l v b n N o a X B J b m Z v Q 2 9 u d G F p b m V y I i B W Y W x 1 Z T 0 i c 3 s m c X V v d D t j b 2 x 1 b W 5 D b 3 V u d C Z x d W 9 0 O z o 3 L C Z x d W 9 0 O 2 t l e U N v b H V t b k 5 h b W V z J n F 1 b 3 Q 7 O l t d L C Z x d W 9 0 O 3 F 1 Z X J 5 U m V s Y X R p b 2 5 z a G l w c y Z x d W 9 0 O z p b X S w m c X V v d D t j b 2 x 1 b W 5 J Z G V u d G l 0 a W V z J n F 1 b 3 Q 7 O l s m c X V v d D t T Z W N 0 a W 9 u M S 9 U Y W J s Y T E v V G l w b y B j Y W 1 i a W F k b y 5 7 U 0 l H T E E s M H 0 m c X V v d D s s J n F 1 b 3 Q 7 U 2 V j d G l v b j E v V G F i b G E x L 1 R p c G 8 g Y 2 F t Y m l h Z G 8 u e 0 5 v L i w x f S Z x d W 9 0 O y w m c X V v d D t T Z W N 0 a W 9 u M S 9 U Y W J s Y T E v V G l w b y B j Y W 1 i a W F k b y 5 7 V G l w b y A o M i k s M n 0 m c X V v d D s s J n F 1 b 3 Q 7 U 2 V j d G l v b j E v V G F i b G E x L 1 R p c G 8 g Y 2 F t Y m l h Z G 8 u e 0 F 1 d G 9 y I C h l c y k s M 3 0 m c X V v d D s s J n F 1 b 3 Q 7 U 2 V j d G l v b j E v V G F i b G E x L 1 R p c G 8 g Y 2 F t Y m l h Z G 8 u e 0 H D s W 8 s N H 0 m c X V v d D s s J n F 1 b 3 Q 7 U 2 V j d G l v b j E v V G F i b G E x L 1 R p c G 8 g Y 2 F t Y m l h Z G 8 u e 1 B 1 Y m x p Y 2 F j a c O z b i A o c m V m Z X J l b m N p Y S B i a W J s a W 9 n c s O h Z m l j Y S B j b 2 1 w b G V 0 Y S k s N X 0 m c X V v d D s s J n F 1 b 3 Q 7 U 2 V j d G l v b j E v V G F i b G E x L 1 R p c G 8 g Y 2 F t Y m l h Z G 8 u e 1 T D r X R 1 b G 8 g U H J v Z H V j d G 8 s N n 0 m c X V v d D t d L C Z x d W 9 0 O 0 N v b H V t b k N v d W 5 0 J n F 1 b 3 Q 7 O j c s J n F 1 b 3 Q 7 S 2 V 5 Q 2 9 s d W 1 u T m F t Z X M m c X V v d D s 6 W 1 0 s J n F 1 b 3 Q 7 Q 2 9 s d W 1 u S W R l b n R p d G l l c y Z x d W 9 0 O z p b J n F 1 b 3 Q 7 U 2 V j d G l v b j E v V G F i b G E x L 1 R p c G 8 g Y 2 F t Y m l h Z G 8 u e 1 N J R 0 x B L D B 9 J n F 1 b 3 Q 7 L C Z x d W 9 0 O 1 N l Y 3 R p b 2 4 x L 1 R h Y m x h M S 9 U a X B v I G N h b W J p Y W R v L n t O b y 4 s M X 0 m c X V v d D s s J n F 1 b 3 Q 7 U 2 V j d G l v b j E v V G F i b G E x L 1 R p c G 8 g Y 2 F t Y m l h Z G 8 u e 1 R p c G 8 g K D I p L D J 9 J n F 1 b 3 Q 7 L C Z x d W 9 0 O 1 N l Y 3 R p b 2 4 x L 1 R h Y m x h M S 9 U a X B v I G N h b W J p Y W R v L n t B d X R v c i A o Z X M p L D N 9 J n F 1 b 3 Q 7 L C Z x d W 9 0 O 1 N l Y 3 R p b 2 4 x L 1 R h Y m x h M S 9 U a X B v I G N h b W J p Y W R v L n t B w 7 F v L D R 9 J n F 1 b 3 Q 7 L C Z x d W 9 0 O 1 N l Y 3 R p b 2 4 x L 1 R h Y m x h M S 9 U a X B v I G N h b W J p Y W R v L n t Q d W J s a W N h Y 2 n D s 2 4 g K H J l Z m V y Z W 5 j a W E g Y m l i b G l v Z 3 L D o W Z p Y 2 E g Y 2 9 t c G x l d G E p L D V 9 J n F 1 b 3 Q 7 L C Z x d W 9 0 O 1 N l Y 3 R p b 2 4 x L 1 R h Y m x h M S 9 U a X B v I G N h b W J p Y W R v L n t U w 6 1 0 d W x v I F B y b 2 R 1 Y 3 R v L D Z 9 J n F 1 b 3 Q 7 X S w m c X V v d D t S Z W x h d G l v b n N o a X B J b m Z v J n F 1 b 3 Q 7 O l t d f S I g L z 4 8 R W 5 0 c n k g V H l w Z T 0 i R m l s b F N 0 Y X R 1 c y I g V m F s d W U 9 I n N D b 2 1 w b G V 0 Z S I g L z 4 8 R W 5 0 c n k g V H l w Z T 0 i R m l s b E N v b H V t b k 5 h b W V z I i B W Y W x 1 Z T 0 i c 1 s m c X V v d D t T S U d M Q S Z x d W 9 0 O y w m c X V v d D t O b y 4 m c X V v d D s s J n F 1 b 3 Q 7 V G l w b y A o M i k m c X V v d D s s J n F 1 b 3 Q 7 Q X V 0 b 3 I g K G V z K S Z x d W 9 0 O y w m c X V v d D t B w 7 F v J n F 1 b 3 Q 7 L C Z x d W 9 0 O 1 B 1 Y m x p Y 2 F j a c O z b i A o c m V m Z X J l b m N p Y S B i a W J s a W 9 n c s O h Z m l j Y S B j b 2 1 w b G V 0 Y S k m c X V v d D s s J n F 1 b 3 Q 7 V M O t d H V s b y B Q c m 9 k d W N 0 b y Z x d W 9 0 O 1 0 i I C 8 + P E V u d H J 5 I F R 5 c G U 9 I k Z p b G x D b 2 x 1 b W 5 U e X B l c y I g V m F s d W U 9 I n N C Z 0 1 H Q m d N R 0 J n P T 0 i I C 8 + P E V u d H J 5 I F R 5 c G U 9 I k Z p b G x M Y X N 0 V X B k Y X R l Z C I g V m F s d W U 9 I m Q y M D I w L T A y L T I 0 V D I x O j M w O j E 1 L j c 3 M D k x M D R a I i A v P j x F b n R y e S B U e X B l P S J G a W x s R X J y b 3 J D b 3 V u d C I g V m F s d W U 9 I m w 2 I i A v P j x F b n R y e S B U e X B l P S J G a W x s R X J y b 3 J D b 2 R l I i B W Y W x 1 Z T 0 i c 1 V u a 2 5 v d 2 4 i I C 8 + P E V u d H J 5 I F R 5 c G U 9 I k Z p b G x D b 3 V u d C I g V m F s d W U 9 I m w x N D M 4 I i A v P j x F b n R y e S B U e X B l P S J B Z G R l Z F R v R G F 0 Y U 1 v Z G V s I i B W Y W x 1 Z T 0 i b D E i I C 8 + P C 9 T d G F i b G V F b n R y a W V z P j w v S X R l b T 4 8 S X R l b T 4 8 S X R l b U x v Y 2 F 0 a W 9 u P j x J d G V t V H l w Z T 5 G b 3 J t d W x h P C 9 J d G V t V H l w Z T 4 8 S X R l b V B h d G g + U 2 V j d G l v b j E v V G F i b G E x L 0 9 y a W d l b j w v S X R l b V B h d G g + P C 9 J d G V t T G 9 j Y X R p b 2 4 + P F N 0 Y W J s Z U V u d H J p Z X M g L z 4 8 L 0 l 0 Z W 0 + P E l 0 Z W 0 + P E l 0 Z W 1 M b 2 N h d G l v b j 4 8 S X R l b V R 5 c G U + R m 9 y b X V s Y T w v S X R l b V R 5 c G U + P E l 0 Z W 1 Q Y X R o P l N l Y 3 R p b 2 4 x L 1 R h Y m x h M S 9 U a X B v J T I w Y 2 F t Y m l h Z G 8 8 L 0 l 0 Z W 1 Q Y X R o P j w v S X R l b U x v Y 2 F 0 a W 9 u P j x T d G F i b G V F b n R y a W V z I C 8 + P C 9 J d G V t P j x J d G V t P j x J d G V t T G 9 j Y X R p b 2 4 + P E l 0 Z W 1 U e X B l P k Z v c m 1 1 b G E 8 L 0 l 0 Z W 1 U e X B l P j x J d G V t U G F 0 a D 5 T Z W N 0 a W 9 u M S 9 U Y W J s Y T E 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T m F 2 a W d h d G l v b l N 0 Z X B O Y W 1 l I i B W Y W x 1 Z T 0 i c 0 5 h d m V n Y W N p w 7 N u I i A v P j x F b n R y e S B U e X B l P S J O Y W 1 l V X B k Y X R l Z E F m d G V y R m l s b C I g V m F s d W U 9 I m w w I i A v P j x F b n R y e S B U e X B l P S J S Z X N 1 b H R U e X B l I i B W Y W x 1 Z T 0 i c 0 V 4 Y 2 V w d G l v b i I g L z 4 8 R W 5 0 c n k g V H l w Z T 0 i Q n V m Z m V y T m V 4 d F J l Z n J l c 2 g i I F Z h b H V l P S J s M S I g L z 4 8 R W 5 0 c n k g V H l w Z T 0 i R m l s b G V k Q 2 9 t c G x l d G V S Z X N 1 b H R U b 1 d v c m t z a G V l d C I g V m F s d W U 9 I m w w I i A v P j x F b n R y e S B U e X B l P S J S Z W x h d G l v b n N o a X B J b m Z v Q 2 9 u d G F p b m V y I i B W Y W x 1 Z T 0 i c 3 s m c X V v d D t j b 2 x 1 b W 5 D b 3 V u d C Z x d W 9 0 O z o 3 L C Z x d W 9 0 O 2 t l e U N v b H V t b k 5 h b W V z J n F 1 b 3 Q 7 O l t d L C Z x d W 9 0 O 3 F 1 Z X J 5 U m V s Y X R p b 2 5 z a G l w c y Z x d W 9 0 O z p b X S w m c X V v d D t j b 2 x 1 b W 5 J Z G V u d G l 0 a W V z J n F 1 b 3 Q 7 O l s m c X V v d D t T Z W N 0 a W 9 u M S 9 U Y W J s Y T E v V G l w b y B j Y W 1 i a W F k b y 5 7 U 0 l H T E E s M H 0 m c X V v d D s s J n F 1 b 3 Q 7 U 2 V j d G l v b j E v V G F i b G E x L 1 R p c G 8 g Y 2 F t Y m l h Z G 8 u e 0 5 v L i w x f S Z x d W 9 0 O y w m c X V v d D t T Z W N 0 a W 9 u M S 9 U Y W J s Y T E v V G l w b y B j Y W 1 i a W F k b y 5 7 V G l w b y A o M i k s M n 0 m c X V v d D s s J n F 1 b 3 Q 7 U 2 V j d G l v b j E v V G F i b G E x L 1 R p c G 8 g Y 2 F t Y m l h Z G 8 u e 0 F 1 d G 9 y I C h l c y k s M 3 0 m c X V v d D s s J n F 1 b 3 Q 7 U 2 V j d G l v b j E v V G F i b G E x L 1 R p c G 8 g Y 2 F t Y m l h Z G 8 u e 0 H D s W 8 s N H 0 m c X V v d D s s J n F 1 b 3 Q 7 U 2 V j d G l v b j E v V G F i b G E x L 1 R p c G 8 g Y 2 F t Y m l h Z G 8 u e 1 B 1 Y m x p Y 2 F j a c O z b i A o c m V m Z X J l b m N p Y S B i a W J s a W 9 n c s O h Z m l j Y S B j b 2 1 w b G V 0 Y S k s N X 0 m c X V v d D s s J n F 1 b 3 Q 7 U 2 V j d G l v b j E v V G F i b G E x L 1 R p c G 8 g Y 2 F t Y m l h Z G 8 u e 1 T D r X R 1 b G 8 g U H J v Z H V j d G 8 s N n 0 m c X V v d D t d L C Z x d W 9 0 O 0 N v b H V t b k N v d W 5 0 J n F 1 b 3 Q 7 O j c s J n F 1 b 3 Q 7 S 2 V 5 Q 2 9 s d W 1 u T m F t Z X M m c X V v d D s 6 W 1 0 s J n F 1 b 3 Q 7 Q 2 9 s d W 1 u S W R l b n R p d G l l c y Z x d W 9 0 O z p b J n F 1 b 3 Q 7 U 2 V j d G l v b j E v V G F i b G E x L 1 R p c G 8 g Y 2 F t Y m l h Z G 8 u e 1 N J R 0 x B L D B 9 J n F 1 b 3 Q 7 L C Z x d W 9 0 O 1 N l Y 3 R p b 2 4 x L 1 R h Y m x h M S 9 U a X B v I G N h b W J p Y W R v L n t O b y 4 s M X 0 m c X V v d D s s J n F 1 b 3 Q 7 U 2 V j d G l v b j E v V G F i b G E x L 1 R p c G 8 g Y 2 F t Y m l h Z G 8 u e 1 R p c G 8 g K D I p L D J 9 J n F 1 b 3 Q 7 L C Z x d W 9 0 O 1 N l Y 3 R p b 2 4 x L 1 R h Y m x h M S 9 U a X B v I G N h b W J p Y W R v L n t B d X R v c i A o Z X M p L D N 9 J n F 1 b 3 Q 7 L C Z x d W 9 0 O 1 N l Y 3 R p b 2 4 x L 1 R h Y m x h M S 9 U a X B v I G N h b W J p Y W R v L n t B w 7 F v L D R 9 J n F 1 b 3 Q 7 L C Z x d W 9 0 O 1 N l Y 3 R p b 2 4 x L 1 R h Y m x h M S 9 U a X B v I G N h b W J p Y W R v L n t Q d W J s a W N h Y 2 n D s 2 4 g K H J l Z m V y Z W 5 j a W E g Y m l i b G l v Z 3 L D o W Z p Y 2 E g Y 2 9 t c G x l d G E p L D V 9 J n F 1 b 3 Q 7 L C Z x d W 9 0 O 1 N l Y 3 R p b 2 4 x L 1 R h Y m x h M S 9 U a X B v I G N h b W J p Y W R v L n t U w 6 1 0 d W x v I F B y b 2 R 1 Y 3 R v L D Z 9 J n F 1 b 3 Q 7 X S w m c X V v d D t S Z W x h d G l v b n N o a X B J b m Z v J n F 1 b 3 Q 7 O l t d f S I g L z 4 8 R W 5 0 c n k g V H l w Z T 0 i R m l s b F N 0 Y X R 1 c y I g V m F s d W U 9 I n N D b 2 1 w b G V 0 Z S I g L z 4 8 R W 5 0 c n k g V H l w Z T 0 i R m l s b E N v b H V t b k 5 h b W V z I i B W Y W x 1 Z T 0 i c 1 s m c X V v d D t T S U d M Q S Z x d W 9 0 O y w m c X V v d D t O b y 4 m c X V v d D s s J n F 1 b 3 Q 7 V G l w b y A o M i k m c X V v d D s s J n F 1 b 3 Q 7 Q X V 0 b 3 I g K G V z K S Z x d W 9 0 O y w m c X V v d D t B w 7 F v J n F 1 b 3 Q 7 L C Z x d W 9 0 O 1 B 1 Y m x p Y 2 F j a c O z b i A o c m V m Z X J l b m N p Y S B i a W J s a W 9 n c s O h Z m l j Y S B j b 2 1 w b G V 0 Y S k m c X V v d D s s J n F 1 b 3 Q 7 V M O t d H V s b y B Q c m 9 k d W N 0 b y Z x d W 9 0 O 1 0 i I C 8 + P E V u d H J 5 I F R 5 c G U 9 I k Z p b G x D b 2 x 1 b W 5 U e X B l c y I g V m F s d W U 9 I n N C Z 0 1 H Q m d N R 0 J n P T 0 i I C 8 + P E V u d H J 5 I F R 5 c G U 9 I k Z p b G x M Y X N 0 V X B k Y X R l Z C I g V m F s d W U 9 I m Q y M D I w L T A y L T I 0 V D I x O j M w O j E 1 L j c 3 M D k x M D R a I i A v P j x F b n R y e S B U e X B l P S J G a W x s R X J y b 3 J D b 3 V u d C I g V m F s d W U 9 I m w 2 I i A v P j x F b n R y e S B U e X B l P S J G a W x s R X J y b 3 J D b 2 R l I i B W Y W x 1 Z T 0 i c 1 V u a 2 5 v d 2 4 i I C 8 + P E V u d H J 5 I F R 5 c G U 9 I k Z p b G x D b 3 V u d C I g V m F s d W U 9 I m w x N D M 4 I i A v P j x F b n R y e S B U e X B l P S J B Z G R l Z F R v R G F 0 Y U 1 v Z G V s I i B W Y W x 1 Z T 0 i b D E i I C 8 + P C 9 T d G F i b G V F b n R y a W V z P j w v S X R l b T 4 8 S X R l b T 4 8 S X R l b U x v Y 2 F 0 a W 9 u P j x J d G V t V H l w Z T 5 G b 3 J t d W x h P C 9 J d G V t V H l w Z T 4 8 S X R l b V B h d G g + U 2 V j d G l v b j E v V G F i b G E x J T I w K D I p L 0 9 y a W d l b j w v S X R l b V B h d G g + P C 9 J d G V t T G 9 j Y X R p b 2 4 + P F N 0 Y W J s Z U V u d H J p Z X M g L z 4 8 L 0 l 0 Z W 0 + P E l 0 Z W 0 + P E l 0 Z W 1 M b 2 N h d G l v b j 4 8 S X R l b V R 5 c G U + R m 9 y b X V s Y T w v S X R l b V R 5 c G U + P E l 0 Z W 1 Q Y X R o P l N l Y 3 R p b 2 4 x L 1 R h Y m x h M S U y M C g y K S 9 U a X B v J T I w Y 2 F t Y m l h Z G 8 8 L 0 l 0 Z W 1 Q Y X R o P j w v S X R l b U x v Y 2 F 0 a W 9 u P j x T d G F i b G V F b n R y a W V z I C 8 + P C 9 J d G V t P j x J d G V t P j x J d G V t T G 9 j Y X R p b 2 4 + P E l 0 Z W 1 U e X B l P k Z v c m 1 1 b G E 8 L 0 l 0 Z W 1 U e X B l P j x J d G V t U G F 0 a D 5 T Z W N 0 a W 9 u M S 9 U Y m w x X 1 R h Y m x h X 0 F 1 e G l s a W F y X 1 B y b 3 l l Y 3 R v c 1 9 J b n Z l c 3 R p Z 2 F j a S V D M y V C M 2 4 8 L 0 l 0 Z W 1 Q Y X R o P j w v S X R l b U x v Y 2 F 0 a W 9 u P j x T d G F i b G V F b n R y a W V z P j x F b n R y e S B U e X B l P S J G a W x s Z W R D b 2 1 w b G V 0 Z V J l c 3 V s d F R v V 2 9 y a 3 N o Z W V 0 I i B W Y W x 1 Z T 0 i b D A i I C 8 + P E V u d H J 5 I F R 5 c G U 9 I k Z p b G x F b m F i b G V k I i B W Y W x 1 Z T 0 i b D A i I C 8 + P E V u d H J 5 I F R 5 c G U 9 I k Z p b G x P Y m p l Y 3 R U e X B l I i B W Y W x 1 Z T 0 i c 0 N v b m 5 l Y 3 R p b 2 5 P b m x 5 I i A v P j x F b n R y e S B U e X B l P S J G a W x s V G 9 E Y X R h T W 9 k Z W x F b m F i b G V k I i B W Y W x 1 Z T 0 i b D A i I C 8 + P E V u d H J 5 I F R 5 c G U 9 I k l z U H J p d m F 0 Z S I g V m F s d W U 9 I m w w I i A v P j x F b n R y e S B U e X B l P S J R d W V y e U l E I i B W Y W x 1 Z T 0 i c 2 Q 4 N W Z j N T A z L T E 4 Z m E t N D E 3 M y 1 h Z T l l L T B h Y z c w Z j g z O W M 1 N S I g L z 4 8 R W 5 0 c n k g V H l w Z T 0 i R m l s b E V y c m 9 y Q 2 9 k Z S I g V m F s d W U 9 I n N V b m t u b 3 d u I i A v P j x F b n R y e S B U e X B l P S J B Z G R l Z F R v R G F 0 Y U 1 v Z G V s I i B W Y W x 1 Z T 0 i b D A i I C 8 + P E V u d H J 5 I F R 5 c G U 9 I k J 1 Z m Z l c k 5 l e H R S Z W Z y Z X N o I i B W Y W x 1 Z T 0 i b D E i I C 8 + P E V u d H J 5 I F R 5 c G U 9 I l J l c 3 V s d F R 5 c G U i I F Z h b H V l P S J z V G F i b G U i I C 8 + P E V u d H J 5 I F R 5 c G U 9 I k 5 h b W V V c G R h d G V k Q W Z 0 Z X J G a W x s I i B W Y W x 1 Z T 0 i b D A i I C 8 + P E V u d H J 5 I F R 5 c G U 9 I k Z p b G x M Y X N 0 V X B k Y X R l Z C I g V m F s d W U 9 I m Q y M D I w L T E w L T I y V D A z O j I z O j A w L j A w N z E 5 M T V a I i A v P j x F b n R y e S B U e X B l P S J S Z W x h d G l v b n N o a X B J b m Z v Q 2 9 u d G F p b m V y I i B W Y W x 1 Z T 0 i c 3 s m c X V v d D t j b 2 x 1 b W 5 D b 3 V u d C Z x d W 9 0 O z o x O S w m c X V v d D t r Z X l D b 2 x 1 b W 5 O Y W 1 l c y Z x d W 9 0 O z p b X S w m c X V v d D t x d W V y e V J l b G F 0 a W 9 u c 2 h p c H M m c X V v d D s 6 W 1 0 s J n F 1 b 3 Q 7 Y 2 9 s d W 1 u S W R l b n R p d G l l c y Z x d W 9 0 O z p b J n F 1 b 3 Q 7 U 2 V j d G l v b j E v V G J s M V 9 U Y W J s Y V 9 B d X h p b G l h c l 9 Q c m 9 5 Z W N 0 b 3 N f S W 5 2 Z X N 0 a W d h Y 2 n D s 2 4 v U 2 U g Z X h w Y W 5 k a c O z I F N 0 Z X A y L n t T d G V w M i 5 D w 7 N k a W d v I G R l b C B Q c m 9 5 Z W N 0 b y w w f S Z x d W 9 0 O y w m c X V v d D t T Z W N 0 a W 9 u M S 9 U Y m w x X 1 R h Y m x h X 0 F 1 e G l s a W F y X 1 B y b 3 l l Y 3 R v c 1 9 J b n Z l c 3 R p Z 2 F j a c O z b i 9 T Z S B l e H B h b m R p w 7 M g U 3 R l c D I u e 1 N 0 Z X A y L l x u U H J v e W V j d G 8 s M X 0 m c X V v d D s s J n F 1 b 3 Q 7 U 2 V j d G l v b j E v V G J s M V 9 U Y W J s Y V 9 B d X h p b G l h c l 9 Q c m 9 5 Z W N 0 b 3 N f S W 5 2 Z X N 0 a W d h Y 2 n D s 2 4 v U 2 U g Z X h w Y W 5 k a c O z I F N 0 Z X A y L n t T d G V w M i 5 F c 3 R h Z G 8 s M n 0 m c X V v d D s s J n F 1 b 3 Q 7 U 2 V j d G l v b j E v V G J s M V 9 U Y W J s Y V 9 B d X h p b G l h c l 9 Q c m 9 5 Z W N 0 b 3 N f S W 5 2 Z X N 0 a W d h Y 2 n D s 2 4 v U 2 U g Z X h w Y W 5 k a c O z I F N 0 Z X A y L n t T d G V w M i 5 G Z W N o Y V x u S W 5 p Y 2 l v L D N 9 J n F 1 b 3 Q 7 L C Z x d W 9 0 O 1 N l Y 3 R p b 2 4 x L 1 R i b D F f V G F i b G F f Q X V 4 a W x p Y X J f U H J v e W V j d G 9 z X 0 l u d m V z d G l n Y W N p w 7 N u L 1 N l I G V 4 c G F u Z G n D s y B T d G V w M i 5 7 U 3 R l c D I u Q c O x b 1 x u S W 5 p Y y 4 s N H 0 m c X V v d D s s J n F 1 b 3 Q 7 U 2 V j d G l v b j E v V G J s M V 9 U Y W J s Y V 9 B d X h p b G l h c l 9 Q c m 9 5 Z W N 0 b 3 N f S W 5 2 Z X N 0 a W d h Y 2 n D s 2 4 v U 2 U g Z X h w Y W 5 k a c O z I F N 0 Z X A y L n t T d G V w M i 5 J b n Z l c 3 R p Z 2 F k b 3 J c b l B y a W 5 j a X B h b C w 1 f S Z x d W 9 0 O y w m c X V v d D t T Z W N 0 a W 9 u M S 9 U Y m w x X 1 R h Y m x h X 0 F 1 e G l s a W F y X 1 B y b 3 l l Y 3 R v c 1 9 J b n Z l c 3 R p Z 2 F j a c O z b i 9 T Z S B l e H B h b m R p w 7 M g U 3 R l c D I u e 1 N 0 Z X A y L l x u Q X J l Y S B l c 3 R h d G V n a W N h M S w 2 f S Z x d W 9 0 O y w m c X V v d D t T Z W N 0 a W 9 u M S 9 U Y m w x X 1 R h Y m x h X 0 F 1 e G l s a W F y X 1 B y b 3 l l Y 3 R v c 1 9 J b n Z l c 3 R p Z 2 F j a c O z b i 9 T Z S B l e H B h b m R p w 7 M g U 3 R l c D I u e 1 N 0 Z X A y L l x u Q X J l Y S B l c 3 R y Y X R l Z 2 l j Y S A y L D d 9 J n F 1 b 3 Q 7 L C Z x d W 9 0 O 1 N l Y 3 R p b 2 4 x L 1 R i b D F f V G F i b G F f Q X V 4 a W x p Y X J f U H J v e W V j d G 9 z X 0 l u d m V z d G l n Y W N p w 7 N u L 1 N l I G V 4 c G F u Z G n D s y B T d G V w M i 5 7 U 3 R l c D I u X G 5 H c n V w b y w 4 f S Z x d W 9 0 O y w m c X V v d D t T Z W N 0 a W 9 u M S 9 U Y m w x X 1 R h Y m x h X 0 F 1 e G l s a W F y X 1 B y b 3 l l Y 3 R v c 1 9 J b n Z l c 3 R p Z 2 F j a c O z b i 9 T Z S B l e H B h b m R p w 7 M g U 3 R l c D I u e 1 N 0 Z X A y L l x u Q X J l Y S w 5 f S Z x d W 9 0 O y w m c X V v d D t T Z W N 0 a W 9 u M S 9 U Y m w x X 1 R h Y m x h X 0 F 1 e G l s a W F y X 1 B y b 3 l l Y 3 R v c 1 9 J b n Z l c 3 R p Z 2 F j a c O z b i 9 T Z S B l e H B h b m R p w 7 M g U 3 R l c D I u e 1 N 0 Z X A y L l x u Q 2 V u d H J v I E N v c 3 R v L D E w f S Z x d W 9 0 O y w m c X V v d D t T Z W N 0 a W 9 u M S 9 U Y m w x X 1 R h Y m x h X 0 F 1 e G l s a W F y X 1 B y b 3 l l Y 3 R v c 1 9 J b n Z l c 3 R p Z 2 F j a c O z b i 9 T Z S B l e H B h b m R p w 7 M g U 3 R l c D I u e 1 N 0 Z X A y L l B y b 3 l l Y 3 R v I C s g Q 8 O z Z G l n b y B k Z W w g U H J v e W V j d G 8 s M T F 9 J n F 1 b 3 Q 7 L C Z x d W 9 0 O 1 N l Y 3 R p b 2 4 x L 1 R i b D F f V G F i b G F f Q X V 4 a W x p Y X J f U H J v e W V j d G 9 z X 0 l u d m V z d G l n Y W N p w 7 N u L 1 N l I G V 4 c G F u Z G n D s y B T d G V w M i 5 7 U 3 R l c D I u R W 5 0 a W R h Z C B G a W 5 h b m N p Y W R v c m E s M T J 9 J n F 1 b 3 Q 7 L C Z x d W 9 0 O 1 N l Y 3 R p b 2 4 x L 1 R i b D F f V G F i b G F f Q X V 4 a W x p Y X J f U H J v e W V j d G 9 z X 0 l u d m V z d G l n Y W N p w 7 N u L 1 N l I G V 4 c G F u Z G n D s y B T d G V w M i 5 7 U 3 R l c D I u V m F s b 3 I g S W 5 2 Z X J z a c O z b i w x M 3 0 m c X V v d D s s J n F 1 b 3 Q 7 U 2 V j d G l v b j E v V G J s M V 9 U Y W J s Y V 9 B d X h p b G l h c l 9 Q c m 9 5 Z W N 0 b 3 N f S W 5 2 Z X N 0 a W d h Y 2 n D s 2 4 v U 2 U g Z X h w Y W 5 k a c O z I F N 0 Z X A y L n t T d G V w M i 5 V b m l k Y W Q g Q W N h Z M O p b W l j Y S B B a n V z d G F k Y S w x N H 0 m c X V v d D s s J n F 1 b 3 Q 7 U 2 V j d G l v b j E v V G J s M V 9 U Y W J s Y V 9 B d X h p b G l h c l 9 Q c m 9 5 Z W N 0 b 3 N f S W 5 2 Z X N 0 a W d h Y 2 n D s 2 4 v U 2 U g Z X h w Y W 5 k a c O z I F N 0 Z X A y L n t T d G V w M i 5 M T E F W R S o s M T V 9 J n F 1 b 3 Q 7 L C Z x d W 9 0 O 1 N l Y 3 R p b 2 4 x L 1 R i b D F f V G F i b G F f Q X V 4 a W x p Y X J f U H J v e W V j d G 9 z X 0 l u d m V z d G l n Y W N p w 7 N u L 1 N l I G V 4 c G F u Z G n D s y B T d G V w M i 5 7 U 3 R l c D I u T E x B V k U q K i w x N n 0 m c X V v d D s s J n F 1 b 3 Q 7 U 2 V j d G l v b j E v V G J s M V 9 U Y W J s Y V 9 B d X h p b G l h c l 9 Q c m 9 5 Z W N 0 b 3 N f S W 5 2 Z X N 0 a W d h Y 2 n D s 2 4 v U 2 U g Z X h w Y W 5 k a c O z I F N 0 Z X A y L n t T d G V w M i 5 U a X B v I G R l I E l u d m V y c 2 n D s 2 4 q K i w x N 3 0 m c X V v d D s s J n F 1 b 3 Q 7 U 2 V j d G l v b j E v V G J s M V 9 U Y W J s Y V 9 B d X h p b G l h c l 9 Q c m 9 5 Z W N 0 b 3 N f S W 5 2 Z X N 0 a W d h Y 2 n D s 2 4 v U 2 U g Z X h w Y W 5 k a c O z I F N 0 Z X A y L n t T d G V w M i 5 D b 2 x 1 b W 4 x L D E 4 f S Z x d W 9 0 O 1 0 s J n F 1 b 3 Q 7 Q 2 9 s d W 1 u Q 2 9 1 b n Q m c X V v d D s 6 M T k s J n F 1 b 3 Q 7 S 2 V 5 Q 2 9 s d W 1 u T m F t Z X M m c X V v d D s 6 W 1 0 s J n F 1 b 3 Q 7 Q 2 9 s d W 1 u S W R l b n R p d G l l c y Z x d W 9 0 O z p b J n F 1 b 3 Q 7 U 2 V j d G l v b j E v V G J s M V 9 U Y W J s Y V 9 B d X h p b G l h c l 9 Q c m 9 5 Z W N 0 b 3 N f S W 5 2 Z X N 0 a W d h Y 2 n D s 2 4 v U 2 U g Z X h w Y W 5 k a c O z I F N 0 Z X A y L n t T d G V w M i 5 D w 7 N k a W d v I G R l b C B Q c m 9 5 Z W N 0 b y w w f S Z x d W 9 0 O y w m c X V v d D t T Z W N 0 a W 9 u M S 9 U Y m w x X 1 R h Y m x h X 0 F 1 e G l s a W F y X 1 B y b 3 l l Y 3 R v c 1 9 J b n Z l c 3 R p Z 2 F j a c O z b i 9 T Z S B l e H B h b m R p w 7 M g U 3 R l c D I u e 1 N 0 Z X A y L l x u U H J v e W V j d G 8 s M X 0 m c X V v d D s s J n F 1 b 3 Q 7 U 2 V j d G l v b j E v V G J s M V 9 U Y W J s Y V 9 B d X h p b G l h c l 9 Q c m 9 5 Z W N 0 b 3 N f S W 5 2 Z X N 0 a W d h Y 2 n D s 2 4 v U 2 U g Z X h w Y W 5 k a c O z I F N 0 Z X A y L n t T d G V w M i 5 F c 3 R h Z G 8 s M n 0 m c X V v d D s s J n F 1 b 3 Q 7 U 2 V j d G l v b j E v V G J s M V 9 U Y W J s Y V 9 B d X h p b G l h c l 9 Q c m 9 5 Z W N 0 b 3 N f S W 5 2 Z X N 0 a W d h Y 2 n D s 2 4 v U 2 U g Z X h w Y W 5 k a c O z I F N 0 Z X A y L n t T d G V w M i 5 G Z W N o Y V x u S W 5 p Y 2 l v L D N 9 J n F 1 b 3 Q 7 L C Z x d W 9 0 O 1 N l Y 3 R p b 2 4 x L 1 R i b D F f V G F i b G F f Q X V 4 a W x p Y X J f U H J v e W V j d G 9 z X 0 l u d m V z d G l n Y W N p w 7 N u L 1 N l I G V 4 c G F u Z G n D s y B T d G V w M i 5 7 U 3 R l c D I u Q c O x b 1 x u S W 5 p Y y 4 s N H 0 m c X V v d D s s J n F 1 b 3 Q 7 U 2 V j d G l v b j E v V G J s M V 9 U Y W J s Y V 9 B d X h p b G l h c l 9 Q c m 9 5 Z W N 0 b 3 N f S W 5 2 Z X N 0 a W d h Y 2 n D s 2 4 v U 2 U g Z X h w Y W 5 k a c O z I F N 0 Z X A y L n t T d G V w M i 5 J b n Z l c 3 R p Z 2 F k b 3 J c b l B y a W 5 j a X B h b C w 1 f S Z x d W 9 0 O y w m c X V v d D t T Z W N 0 a W 9 u M S 9 U Y m w x X 1 R h Y m x h X 0 F 1 e G l s a W F y X 1 B y b 3 l l Y 3 R v c 1 9 J b n Z l c 3 R p Z 2 F j a c O z b i 9 T Z S B l e H B h b m R p w 7 M g U 3 R l c D I u e 1 N 0 Z X A y L l x u Q X J l Y S B l c 3 R h d G V n a W N h M S w 2 f S Z x d W 9 0 O y w m c X V v d D t T Z W N 0 a W 9 u M S 9 U Y m w x X 1 R h Y m x h X 0 F 1 e G l s a W F y X 1 B y b 3 l l Y 3 R v c 1 9 J b n Z l c 3 R p Z 2 F j a c O z b i 9 T Z S B l e H B h b m R p w 7 M g U 3 R l c D I u e 1 N 0 Z X A y L l x u Q X J l Y S B l c 3 R y Y X R l Z 2 l j Y S A y L D d 9 J n F 1 b 3 Q 7 L C Z x d W 9 0 O 1 N l Y 3 R p b 2 4 x L 1 R i b D F f V G F i b G F f Q X V 4 a W x p Y X J f U H J v e W V j d G 9 z X 0 l u d m V z d G l n Y W N p w 7 N u L 1 N l I G V 4 c G F u Z G n D s y B T d G V w M i 5 7 U 3 R l c D I u X G 5 H c n V w b y w 4 f S Z x d W 9 0 O y w m c X V v d D t T Z W N 0 a W 9 u M S 9 U Y m w x X 1 R h Y m x h X 0 F 1 e G l s a W F y X 1 B y b 3 l l Y 3 R v c 1 9 J b n Z l c 3 R p Z 2 F j a c O z b i 9 T Z S B l e H B h b m R p w 7 M g U 3 R l c D I u e 1 N 0 Z X A y L l x u Q X J l Y S w 5 f S Z x d W 9 0 O y w m c X V v d D t T Z W N 0 a W 9 u M S 9 U Y m w x X 1 R h Y m x h X 0 F 1 e G l s a W F y X 1 B y b 3 l l Y 3 R v c 1 9 J b n Z l c 3 R p Z 2 F j a c O z b i 9 T Z S B l e H B h b m R p w 7 M g U 3 R l c D I u e 1 N 0 Z X A y L l x u Q 2 V u d H J v I E N v c 3 R v L D E w f S Z x d W 9 0 O y w m c X V v d D t T Z W N 0 a W 9 u M S 9 U Y m w x X 1 R h Y m x h X 0 F 1 e G l s a W F y X 1 B y b 3 l l Y 3 R v c 1 9 J b n Z l c 3 R p Z 2 F j a c O z b i 9 T Z S B l e H B h b m R p w 7 M g U 3 R l c D I u e 1 N 0 Z X A y L l B y b 3 l l Y 3 R v I C s g Q 8 O z Z G l n b y B k Z W w g U H J v e W V j d G 8 s M T F 9 J n F 1 b 3 Q 7 L C Z x d W 9 0 O 1 N l Y 3 R p b 2 4 x L 1 R i b D F f V G F i b G F f Q X V 4 a W x p Y X J f U H J v e W V j d G 9 z X 0 l u d m V z d G l n Y W N p w 7 N u L 1 N l I G V 4 c G F u Z G n D s y B T d G V w M i 5 7 U 3 R l c D I u R W 5 0 a W R h Z C B G a W 5 h b m N p Y W R v c m E s M T J 9 J n F 1 b 3 Q 7 L C Z x d W 9 0 O 1 N l Y 3 R p b 2 4 x L 1 R i b D F f V G F i b G F f Q X V 4 a W x p Y X J f U H J v e W V j d G 9 z X 0 l u d m V z d G l n Y W N p w 7 N u L 1 N l I G V 4 c G F u Z G n D s y B T d G V w M i 5 7 U 3 R l c D I u V m F s b 3 I g S W 5 2 Z X J z a c O z b i w x M 3 0 m c X V v d D s s J n F 1 b 3 Q 7 U 2 V j d G l v b j E v V G J s M V 9 U Y W J s Y V 9 B d X h p b G l h c l 9 Q c m 9 5 Z W N 0 b 3 N f S W 5 2 Z X N 0 a W d h Y 2 n D s 2 4 v U 2 U g Z X h w Y W 5 k a c O z I F N 0 Z X A y L n t T d G V w M i 5 V b m l k Y W Q g Q W N h Z M O p b W l j Y S B B a n V z d G F k Y S w x N H 0 m c X V v d D s s J n F 1 b 3 Q 7 U 2 V j d G l v b j E v V G J s M V 9 U Y W J s Y V 9 B d X h p b G l h c l 9 Q c m 9 5 Z W N 0 b 3 N f S W 5 2 Z X N 0 a W d h Y 2 n D s 2 4 v U 2 U g Z X h w Y W 5 k a c O z I F N 0 Z X A y L n t T d G V w M i 5 M T E F W R S o s M T V 9 J n F 1 b 3 Q 7 L C Z x d W 9 0 O 1 N l Y 3 R p b 2 4 x L 1 R i b D F f V G F i b G F f Q X V 4 a W x p Y X J f U H J v e W V j d G 9 z X 0 l u d m V z d G l n Y W N p w 7 N u L 1 N l I G V 4 c G F u Z G n D s y B T d G V w M i 5 7 U 3 R l c D I u T E x B V k U q K i w x N n 0 m c X V v d D s s J n F 1 b 3 Q 7 U 2 V j d G l v b j E v V G J s M V 9 U Y W J s Y V 9 B d X h p b G l h c l 9 Q c m 9 5 Z W N 0 b 3 N f S W 5 2 Z X N 0 a W d h Y 2 n D s 2 4 v U 2 U g Z X h w Y W 5 k a c O z I F N 0 Z X A y L n t T d G V w M i 5 U a X B v I G R l I E l u d m V y c 2 n D s 2 4 q K i w x N 3 0 m c X V v d D s s J n F 1 b 3 Q 7 U 2 V j d G l v b j E v V G J s M V 9 U Y W J s Y V 9 B d X h p b G l h c l 9 Q c m 9 5 Z W N 0 b 3 N f S W 5 2 Z X N 0 a W d h Y 2 n D s 2 4 v U 2 U g Z X h w Y W 5 k a c O z I F N 0 Z X A y L n t T d G V w M i 5 D b 2 x 1 b W 4 x L D E 4 f S Z x d W 9 0 O 1 0 s J n F 1 b 3 Q 7 U m V s Y X R p b 2 5 z a G l w S W 5 m b y Z x d W 9 0 O z p b X X 0 i I C 8 + P C 9 T d G F i b G V F b n R y a W V z P j w v S X R l b T 4 8 S X R l b T 4 8 S X R l b U x v Y 2 F 0 a W 9 u P j x J d G V t V H l w Z T 5 G b 3 J t d W x h P C 9 J d G V t V H l w Z T 4 8 S X R l b V B h d G g + U 2 V j d G l v b j E v V G J s M V 9 U Y W J s Y V 9 B d X h p b G l h c l 9 Q c m 9 5 Z W N 0 b 3 N f S W 5 2 Z X N 0 a W d h Y 2 k l Q z M l Q j N u L 0 9 y a W d l b j w v S X R l b V B h d G g + P C 9 J d G V t T G 9 j Y X R p b 2 4 + P F N 0 Y W J s Z U V u d H J p Z X M g L z 4 8 L 0 l 0 Z W 0 + P E l 0 Z W 0 + P E l 0 Z W 1 M b 2 N h d G l v b j 4 8 S X R l b V R 5 c G U + R m 9 y b X V s Y T w v S X R l b V R 5 c G U + P E l 0 Z W 1 Q Y X R o P l N l Y 3 R p b 2 4 x L 1 R i b D F f V G F i b G F f Q X V 4 a W x p Y X J f U H J v e W V j d G 9 z X 0 l u d m V z d G l n Y W N p J U M z J U I z b i 9 G a W x h c y U y M G Z p b H R y Y W R h c z I 8 L 0 l 0 Z W 1 Q Y X R o P j w v S X R l b U x v Y 2 F 0 a W 9 u P j x T d G F i b G V F b n R y a W V z I C 8 + P C 9 J d G V t P j x J d G V t P j x J d G V t T G 9 j Y X R p b 2 4 + P E l 0 Z W 1 U e X B l P k Z v c m 1 1 b G E 8 L 0 l 0 Z W 1 U e X B l P j x J d G V t U G F 0 a D 5 T Z W N 0 a W 9 u M S 9 U Y m w x X 1 R h Y m x h X 0 F 1 e G l s a W F y X 1 B y b 3 l l Y 3 R v c 1 9 J b n Z l c 3 R p Z 2 F j a S V D M y V C M 2 4 v T 3 R y Y X M l M j B j b 2 x 1 b W 5 h c y U y M H F 1 a X R h Z G F z P C 9 J d G V t U G F 0 a D 4 8 L 0 l 0 Z W 1 M b 2 N h d G l v b j 4 8 U 3 R h Y m x l R W 5 0 c m l l c y A v P j w v S X R l b T 4 8 S X R l b T 4 8 S X R l b U x v Y 2 F 0 a W 9 u P j x J d G V t V H l w Z T 5 G b 3 J t d W x h P C 9 J d G V t V H l w Z T 4 8 S X R l b V B h d G g + U 2 V j d G l v b j E v V G J s M V 9 U Y W J s Y V 9 B d X h p b G l h c l 9 Q c m 9 5 Z W N 0 b 3 N f S W 5 2 Z X N 0 a W d h Y 2 k l Q z M l Q j N u L 1 B l c n N v b m F s a X p h Z G E l M j B h Z 3 J l Z 2 F k Y T w v S X R l b V B h d G g + P C 9 J d G V t T G 9 j Y X R p b 2 4 + P F N 0 Y W J s Z U V u d H J p Z X M g L z 4 8 L 0 l 0 Z W 0 + P E l 0 Z W 0 + P E l 0 Z W 1 M b 2 N h d G l v b j 4 8 S X R l b V R 5 c G U + R m 9 y b X V s Y T w v S X R l b V R 5 c G U + P E l 0 Z W 1 Q Y X R o P l N l Y 3 R p b 2 4 x L 1 R i b D F f V G F i b G F f Q X V 4 a W x p Y X J f U H J v e W V j d G 9 z X 0 l u d m V z d G l n Y W N p J U M z J U I z b i 9 Q Z X J z b 2 5 h b G l 6 Y W R h J T I w Y W d y Z W d h Z G E x P C 9 J d G V t U G F 0 a D 4 8 L 0 l 0 Z W 1 M b 2 N h d G l v b j 4 8 U 3 R h Y m x l R W 5 0 c m l l c y A v P j w v S X R l b T 4 8 S X R l b T 4 8 S X R l b U x v Y 2 F 0 a W 9 u P j x J d G V t V H l w Z T 5 G b 3 J t d W x h P C 9 J d G V t V H l w Z T 4 8 S X R l b V B h d G g + U 2 V j d G l v b j E v V G J s M V 9 U Y W J s Y V 9 B d X h p b G l h c l 9 Q c m 9 5 Z W N 0 b 3 N f S W 5 2 Z X N 0 a W d h Y 2 k l Q z M l Q j N u L 0 9 0 c m F z J T I w Y 2 9 s d W 1 u Y X M l M j B x d W l 0 Y W R h c z E 8 L 0 l 0 Z W 1 Q Y X R o P j w v S X R l b U x v Y 2 F 0 a W 9 u P j x T d G F i b G V F b n R y a W V z I C 8 + P C 9 J d G V t P j x J d G V t P j x J d G V t T G 9 j Y X R p b 2 4 + P E l 0 Z W 1 U e X B l P k Z v c m 1 1 b G E 8 L 0 l 0 Z W 1 U e X B l P j x J d G V t U G F 0 a D 5 T Z W N 0 a W 9 u M S 9 U Y m w x X 1 R h Y m x h X 0 F 1 e G l s a W F y X 1 B y b 3 l l Y 3 R v c 1 9 J b n Z l c 3 R p Z 2 F j a S V D M y V C M 2 4 v U 2 U l M j B l e H B h b m R p J U M z J U I z J T I w U 3 R l c D E u M T w v S X R l b V B h d G g + P C 9 J d G V t T G 9 j Y X R p b 2 4 + P F N 0 Y W J s Z U V u d H J p Z X M g L z 4 8 L 0 l 0 Z W 0 + P E l 0 Z W 0 + P E l 0 Z W 1 M b 2 N h d G l v b j 4 8 S X R l b V R 5 c G U + R m 9 y b X V s Y T w v S X R l b V R 5 c G U + P E l 0 Z W 1 Q Y X R o P l N l Y 3 R p b 2 4 x L 1 R i b D F f V G F i b G F f Q X V 4 a W x p Y X J f U H J v e W V j d G 9 z X 0 l u d m V z d G l n Y W N p J U M z J U I z b i 9 G a W x h c y U y M G Z p b H R y Y W R h c z w v S X R l b V B h d G g + P C 9 J d G V t T G 9 j Y X R p b 2 4 + P F N 0 Y W J s Z U V u d H J p Z X M g L z 4 8 L 0 l 0 Z W 0 + P E l 0 Z W 0 + P E l 0 Z W 1 M b 2 N h d G l v b j 4 8 S X R l b V R 5 c G U + R m 9 y b X V s Y T w v S X R l b V R 5 c G U + P E l 0 Z W 1 Q Y X R o P l N l Y 3 R p b 2 4 x L 1 R i b D F f V G F i b G F f Q X V 4 a W x p Y X J f U H J v e W V j d G 9 z X 0 l u d m V z d G l n Y W N p J U M z J U I z b i 9 Q Z X J z b 2 5 h b G l 6 Y W R h J T I w Y W d y Z W d h Z G E y P C 9 J d G V t U G F 0 a D 4 8 L 0 l 0 Z W 1 M b 2 N h d G l v b j 4 8 U 3 R h Y m x l R W 5 0 c m l l c y A v P j w v S X R l b T 4 8 S X R l b T 4 8 S X R l b U x v Y 2 F 0 a W 9 u P j x J d G V t V H l w Z T 5 G b 3 J t d W x h P C 9 J d G V t V H l w Z T 4 8 S X R l b V B h d G g + U 2 V j d G l v b j E v V G J s M V 9 U Y W J s Y V 9 B d X h p b G l h c l 9 Q c m 9 5 Z W N 0 b 3 N f S W 5 2 Z X N 0 a W d h Y 2 k l Q z M l Q j N u L 0 9 0 c m F z J T I w Y 2 9 s d W 1 u Y X M l M j B x d W l 0 Y W R h c z I 8 L 0 l 0 Z W 1 Q Y X R o P j w v S X R l b U x v Y 2 F 0 a W 9 u P j x T d G F i b G V F b n R y a W V z I C 8 + P C 9 J d G V t P j x J d G V t P j x J d G V t T G 9 j Y X R p b 2 4 + P E l 0 Z W 1 U e X B l P k Z v c m 1 1 b G E 8 L 0 l 0 Z W 1 U e X B l P j x J d G V t U G F 0 a D 5 T Z W N 0 a W 9 u M S 9 U Y m w x X 1 R h Y m x h X 0 F 1 e G l s a W F y X 1 B y b 3 l l Y 3 R v c 1 9 J b n Z l c 3 R p Z 2 F j a S V D M y V C M 2 4 v U 2 U l M j B l e H B h b m R p J U M z J U I z J T I w U 3 R l c D I 8 L 0 l 0 Z W 1 Q Y X R o P j w v S X R l b U x v Y 2 F 0 a W 9 u P j x T d G F i b G V F b n R y a W V z I C 8 + P C 9 J d G V t P j x J d G V t P j x J d G V t T G 9 j Y X R p b 2 4 + P E l 0 Z W 1 U e X B l P k Z v c m 1 1 b G E 8 L 0 l 0 Z W 1 U e X B l P j x J d G V t U G F 0 a D 5 T Z W N 0 a W 9 u M S 9 U Y m w y X 1 R h Y m x h X 0 F 1 e G l s a W F y X 1 B y b 2 R 1 Y 3 R v c z w v S X R l b V B h d G g + P C 9 J d G V t T G 9 j Y X R p b 2 4 + P F N 0 Y W J s Z U V u d H J p Z X M + P E V u d H J 5 I F R 5 c G U 9 I k Z p b G x l Z E N v b X B s Z X R l U m V z d W x 0 V G 9 X b 3 J r c 2 h l Z X Q i I F Z h b H V l P S J s M C I g L z 4 8 R W 5 0 c n k g V H l w Z T 0 i R m l s b E V u Y W J s Z W Q i I F Z h b H V l P S J s M C I g L z 4 8 R W 5 0 c n k g V H l w Z T 0 i R m l s b E 9 i a m V j d F R 5 c G U i I F Z h b H V l P S J z Q 2 9 u b m V j d G l v b k 9 u b H k i I C 8 + P E V u d H J 5 I F R 5 c G U 9 I k Z p b G x U b 0 R h d G F N b 2 R l b E V u Y W J s Z W Q i I F Z h b H V l P S J s M C I g L z 4 8 R W 5 0 c n k g V H l w Z T 0 i S X N Q c m l 2 Y X R l I i B W Y W x 1 Z T 0 i b D A i I C 8 + P E V u d H J 5 I F R 5 c G U 9 I k x v Y W R l Z F R v Q W 5 h b H l z a X N T Z X J 2 a W N l c y I g V m F s d W U 9 I m w w I i A v P j x F b n R y e S B U e X B l P S J G a W x s R X J y b 3 J D b 2 R l I i B W Y W x 1 Z T 0 i c 1 V u a 2 5 v d 2 4 i I C 8 + P E V u d H J 5 I F R 5 c G U 9 I k F k Z G V k V G 9 E Y X R h T W 9 k Z W w i I F Z h b H V l P S J s M C I g L z 4 8 R W 5 0 c n k g V H l w Z T 0 i Q n V m Z m V y T m V 4 d F J l Z n J l c 2 g i I F Z h b H V l P S J s M S I g L z 4 8 R W 5 0 c n k g V H l w Z T 0 i U m V z d W x 0 V H l w Z S I g V m F s d W U 9 I n N U Y W J s Z S I g L z 4 8 R W 5 0 c n k g V H l w Z T 0 i T m F t Z V V w Z G F 0 Z W R B Z n R l c k Z p b G w i I F Z h b H V l P S J s M S I g L z 4 8 R W 5 0 c n k g V H l w Z T 0 i R m l s b E x h c 3 R V c G R h d G V k I i B W Y W x 1 Z T 0 i Z D I w M j A t M T A t M j J U M D M 6 M j M 6 M D A u M D Q 2 M D g 3 M V o i I C 8 + P E V u d H J 5 I F R 5 c G U 9 I l J l b G F 0 a W 9 u c 2 h p c E l u Z m 9 D b 2 5 0 Y W l u Z X I i I F Z h b H V l P S J z e y Z x d W 9 0 O 2 N v b H V t b k N v d W 5 0 J n F 1 b 3 Q 7 O j E 5 L C Z x d W 9 0 O 2 t l e U N v b H V t b k 5 h b W V z J n F 1 b 3 Q 7 O l t d L C Z x d W 9 0 O 3 F 1 Z X J 5 U m V s Y X R p b 2 5 z a G l w c y Z x d W 9 0 O z p b X S w m c X V v d D t j b 2 x 1 b W 5 J Z G V u d G l 0 a W V z J n F 1 b 3 Q 7 O l s m c X V v d D t T Z W N 0 a W 9 u M S 9 U Y m w x X 1 R h Y m x h X 0 F 1 e G l s a W F y X 1 B y b 3 l l Y 3 R v c 1 9 J b n Z l c 3 R p Z 2 F j a c O z b i 9 T Z S B l e H B h b m R p w 7 M g U 3 R l c D I u e 1 N 0 Z X A y L k P D s 2 R p Z 2 8 g Z G V s I F B y b 3 l l Y 3 R v L D B 9 J n F 1 b 3 Q 7 L C Z x d W 9 0 O 1 N l Y 3 R p b 2 4 x L 1 R i b D F f V G F i b G F f Q X V 4 a W x p Y X J f U H J v e W V j d G 9 z X 0 l u d m V z d G l n Y W N p w 7 N u L 1 N l I G V 4 c G F u Z G n D s y B T d G V w M i 5 7 U 3 R l c D I u X G 5 Q c m 9 5 Z W N 0 b y w x f S Z x d W 9 0 O y w m c X V v d D t T Z W N 0 a W 9 u M S 9 U Y m w x X 1 R h Y m x h X 0 F 1 e G l s a W F y X 1 B y b 3 l l Y 3 R v c 1 9 J b n Z l c 3 R p Z 2 F j a c O z b i 9 T Z S B l e H B h b m R p w 7 M g U 3 R l c D I u e 1 N 0 Z X A y L k V z d G F k b y w y f S Z x d W 9 0 O y w m c X V v d D t T Z W N 0 a W 9 u M S 9 U Y m w x X 1 R h Y m x h X 0 F 1 e G l s a W F y X 1 B y b 3 l l Y 3 R v c 1 9 J b n Z l c 3 R p Z 2 F j a c O z b i 9 T Z S B l e H B h b m R p w 7 M g U 3 R l c D I u e 1 N 0 Z X A y L k Z l Y 2 h h X G 5 J b m l j a W 8 s M 3 0 m c X V v d D s s J n F 1 b 3 Q 7 U 2 V j d G l v b j E v V G J s M V 9 U Y W J s Y V 9 B d X h p b G l h c l 9 Q c m 9 5 Z W N 0 b 3 N f S W 5 2 Z X N 0 a W d h Y 2 n D s 2 4 v U 2 U g Z X h w Y W 5 k a c O z I F N 0 Z X A y L n t T d G V w M i 5 B w 7 F v X G 5 J b m l j L i w 0 f S Z x d W 9 0 O y w m c X V v d D t T Z W N 0 a W 9 u M S 9 U Y m w x X 1 R h Y m x h X 0 F 1 e G l s a W F y X 1 B y b 3 l l Y 3 R v c 1 9 J b n Z l c 3 R p Z 2 F j a c O z b i 9 T Z S B l e H B h b m R p w 7 M g U 3 R l c D I u e 1 N 0 Z X A y L k l u d m V z d G l n Y W R v c l x u U H J p b m N p c G F s L D V 9 J n F 1 b 3 Q 7 L C Z x d W 9 0 O 1 N l Y 3 R p b 2 4 x L 1 R i b D F f V G F i b G F f Q X V 4 a W x p Y X J f U H J v e W V j d G 9 z X 0 l u d m V z d G l n Y W N p w 7 N u L 1 N l I G V 4 c G F u Z G n D s y B T d G V w M i 5 7 U 3 R l c D I u X G 5 B c m V h I G V z d G F 0 Z W d p Y 2 E x L D Z 9 J n F 1 b 3 Q 7 L C Z x d W 9 0 O 1 N l Y 3 R p b 2 4 x L 1 R i b D F f V G F i b G F f Q X V 4 a W x p Y X J f U H J v e W V j d G 9 z X 0 l u d m V z d G l n Y W N p w 7 N u L 1 N l I G V 4 c G F u Z G n D s y B T d G V w M i 5 7 U 3 R l c D I u X G 5 B c m V h I G V z d H J h d G V n a W N h I D I s N 3 0 m c X V v d D s s J n F 1 b 3 Q 7 U 2 V j d G l v b j E v V G J s M V 9 U Y W J s Y V 9 B d X h p b G l h c l 9 Q c m 9 5 Z W N 0 b 3 N f S W 5 2 Z X N 0 a W d h Y 2 n D s 2 4 v U 2 U g Z X h w Y W 5 k a c O z I F N 0 Z X A y L n t T d G V w M i 5 c b k d y d X B v L D h 9 J n F 1 b 3 Q 7 L C Z x d W 9 0 O 1 N l Y 3 R p b 2 4 x L 1 R i b D F f V G F i b G F f Q X V 4 a W x p Y X J f U H J v e W V j d G 9 z X 0 l u d m V z d G l n Y W N p w 7 N u L 1 N l I G V 4 c G F u Z G n D s y B T d G V w M i 5 7 U 3 R l c D I u X G 5 B c m V h L D l 9 J n F 1 b 3 Q 7 L C Z x d W 9 0 O 1 N l Y 3 R p b 2 4 x L 1 R i b D F f V G F i b G F f Q X V 4 a W x p Y X J f U H J v e W V j d G 9 z X 0 l u d m V z d G l n Y W N p w 7 N u L 1 N l I G V 4 c G F u Z G n D s y B T d G V w M i 5 7 U 3 R l c D I u X G 5 D Z W 5 0 c m 8 g Q 2 9 z d G 8 s M T B 9 J n F 1 b 3 Q 7 L C Z x d W 9 0 O 1 N l Y 3 R p b 2 4 x L 1 R i b D F f V G F i b G F f Q X V 4 a W x p Y X J f U H J v e W V j d G 9 z X 0 l u d m V z d G l n Y W N p w 7 N u L 1 N l I G V 4 c G F u Z G n D s y B T d G V w M i 5 7 U 3 R l c D I u U H J v e W V j d G 8 g K y B D w 7 N k a W d v I G R l b C B Q c m 9 5 Z W N 0 b y w x M X 0 m c X V v d D s s J n F 1 b 3 Q 7 U 2 V j d G l v b j E v V G J s M V 9 U Y W J s Y V 9 B d X h p b G l h c l 9 Q c m 9 5 Z W N 0 b 3 N f S W 5 2 Z X N 0 a W d h Y 2 n D s 2 4 v U 2 U g Z X h w Y W 5 k a c O z I F N 0 Z X A y L n t T d G V w M i 5 F b n R p Z G F k I E Z p b m F u Y 2 l h Z G 9 y Y S w x M n 0 m c X V v d D s s J n F 1 b 3 Q 7 U 2 V j d G l v b j E v V G J s M V 9 U Y W J s Y V 9 B d X h p b G l h c l 9 Q c m 9 5 Z W N 0 b 3 N f S W 5 2 Z X N 0 a W d h Y 2 n D s 2 4 v U 2 U g Z X h w Y W 5 k a c O z I F N 0 Z X A y L n t T d G V w M i 5 W Y W x v c i B J b n Z l c n N p w 7 N u L D E z f S Z x d W 9 0 O y w m c X V v d D t T Z W N 0 a W 9 u M S 9 U Y m w x X 1 R h Y m x h X 0 F 1 e G l s a W F y X 1 B y b 3 l l Y 3 R v c 1 9 J b n Z l c 3 R p Z 2 F j a c O z b i 9 T Z S B l e H B h b m R p w 7 M g U 3 R l c D I u e 1 N 0 Z X A y L l V u a W R h Z C B B Y 2 F k w 6 l t a W N h I E F q d X N 0 Y W R h L D E 0 f S Z x d W 9 0 O y w m c X V v d D t T Z W N 0 a W 9 u M S 9 U Y m w x X 1 R h Y m x h X 0 F 1 e G l s a W F y X 1 B y b 3 l l Y 3 R v c 1 9 J b n Z l c 3 R p Z 2 F j a c O z b i 9 T Z S B l e H B h b m R p w 7 M g U 3 R l c D I u e 1 N 0 Z X A y L k x M Q V Z F K i w x N X 0 m c X V v d D s s J n F 1 b 3 Q 7 U 2 V j d G l v b j E v V G J s M V 9 U Y W J s Y V 9 B d X h p b G l h c l 9 Q c m 9 5 Z W N 0 b 3 N f S W 5 2 Z X N 0 a W d h Y 2 n D s 2 4 v U 2 U g Z X h w Y W 5 k a c O z I F N 0 Z X A y L n t T d G V w M i 5 M T E F W R S o q L D E 2 f S Z x d W 9 0 O y w m c X V v d D t T Z W N 0 a W 9 u M S 9 U Y m w x X 1 R h Y m x h X 0 F 1 e G l s a W F y X 1 B y b 3 l l Y 3 R v c 1 9 J b n Z l c 3 R p Z 2 F j a c O z b i 9 T Z S B l e H B h b m R p w 7 M g U 3 R l c D I u e 1 N 0 Z X A y L l R p c G 8 g Z G U g S W 5 2 Z X J z a c O z b i o q L D E 3 f S Z x d W 9 0 O y w m c X V v d D t T Z W N 0 a W 9 u M S 9 U Y m w x X 1 R h Y m x h X 0 F 1 e G l s a W F y X 1 B y b 3 l l Y 3 R v c 1 9 J b n Z l c 3 R p Z 2 F j a c O z b i 9 T Z S B l e H B h b m R p w 7 M g U 3 R l c D I u e 1 N 0 Z X A y L k N v b H V t b j E s M T h 9 J n F 1 b 3 Q 7 X S w m c X V v d D t D b 2 x 1 b W 5 D b 3 V u d C Z x d W 9 0 O z o x O S w m c X V v d D t L Z X l D b 2 x 1 b W 5 O Y W 1 l c y Z x d W 9 0 O z p b X S w m c X V v d D t D b 2 x 1 b W 5 J Z G V u d G l 0 a W V z J n F 1 b 3 Q 7 O l s m c X V v d D t T Z W N 0 a W 9 u M S 9 U Y m w x X 1 R h Y m x h X 0 F 1 e G l s a W F y X 1 B y b 3 l l Y 3 R v c 1 9 J b n Z l c 3 R p Z 2 F j a c O z b i 9 T Z S B l e H B h b m R p w 7 M g U 3 R l c D I u e 1 N 0 Z X A y L k P D s 2 R p Z 2 8 g Z G V s I F B y b 3 l l Y 3 R v L D B 9 J n F 1 b 3 Q 7 L C Z x d W 9 0 O 1 N l Y 3 R p b 2 4 x L 1 R i b D F f V G F i b G F f Q X V 4 a W x p Y X J f U H J v e W V j d G 9 z X 0 l u d m V z d G l n Y W N p w 7 N u L 1 N l I G V 4 c G F u Z G n D s y B T d G V w M i 5 7 U 3 R l c D I u X G 5 Q c m 9 5 Z W N 0 b y w x f S Z x d W 9 0 O y w m c X V v d D t T Z W N 0 a W 9 u M S 9 U Y m w x X 1 R h Y m x h X 0 F 1 e G l s a W F y X 1 B y b 3 l l Y 3 R v c 1 9 J b n Z l c 3 R p Z 2 F j a c O z b i 9 T Z S B l e H B h b m R p w 7 M g U 3 R l c D I u e 1 N 0 Z X A y L k V z d G F k b y w y f S Z x d W 9 0 O y w m c X V v d D t T Z W N 0 a W 9 u M S 9 U Y m w x X 1 R h Y m x h X 0 F 1 e G l s a W F y X 1 B y b 3 l l Y 3 R v c 1 9 J b n Z l c 3 R p Z 2 F j a c O z b i 9 T Z S B l e H B h b m R p w 7 M g U 3 R l c D I u e 1 N 0 Z X A y L k Z l Y 2 h h X G 5 J b m l j a W 8 s M 3 0 m c X V v d D s s J n F 1 b 3 Q 7 U 2 V j d G l v b j E v V G J s M V 9 U Y W J s Y V 9 B d X h p b G l h c l 9 Q c m 9 5 Z W N 0 b 3 N f S W 5 2 Z X N 0 a W d h Y 2 n D s 2 4 v U 2 U g Z X h w Y W 5 k a c O z I F N 0 Z X A y L n t T d G V w M i 5 B w 7 F v X G 5 J b m l j L i w 0 f S Z x d W 9 0 O y w m c X V v d D t T Z W N 0 a W 9 u M S 9 U Y m w x X 1 R h Y m x h X 0 F 1 e G l s a W F y X 1 B y b 3 l l Y 3 R v c 1 9 J b n Z l c 3 R p Z 2 F j a c O z b i 9 T Z S B l e H B h b m R p w 7 M g U 3 R l c D I u e 1 N 0 Z X A y L k l u d m V z d G l n Y W R v c l x u U H J p b m N p c G F s L D V 9 J n F 1 b 3 Q 7 L C Z x d W 9 0 O 1 N l Y 3 R p b 2 4 x L 1 R i b D F f V G F i b G F f Q X V 4 a W x p Y X J f U H J v e W V j d G 9 z X 0 l u d m V z d G l n Y W N p w 7 N u L 1 N l I G V 4 c G F u Z G n D s y B T d G V w M i 5 7 U 3 R l c D I u X G 5 B c m V h I G V z d G F 0 Z W d p Y 2 E x L D Z 9 J n F 1 b 3 Q 7 L C Z x d W 9 0 O 1 N l Y 3 R p b 2 4 x L 1 R i b D F f V G F i b G F f Q X V 4 a W x p Y X J f U H J v e W V j d G 9 z X 0 l u d m V z d G l n Y W N p w 7 N u L 1 N l I G V 4 c G F u Z G n D s y B T d G V w M i 5 7 U 3 R l c D I u X G 5 B c m V h I G V z d H J h d G V n a W N h I D I s N 3 0 m c X V v d D s s J n F 1 b 3 Q 7 U 2 V j d G l v b j E v V G J s M V 9 U Y W J s Y V 9 B d X h p b G l h c l 9 Q c m 9 5 Z W N 0 b 3 N f S W 5 2 Z X N 0 a W d h Y 2 n D s 2 4 v U 2 U g Z X h w Y W 5 k a c O z I F N 0 Z X A y L n t T d G V w M i 5 c b k d y d X B v L D h 9 J n F 1 b 3 Q 7 L C Z x d W 9 0 O 1 N l Y 3 R p b 2 4 x L 1 R i b D F f V G F i b G F f Q X V 4 a W x p Y X J f U H J v e W V j d G 9 z X 0 l u d m V z d G l n Y W N p w 7 N u L 1 N l I G V 4 c G F u Z G n D s y B T d G V w M i 5 7 U 3 R l c D I u X G 5 B c m V h L D l 9 J n F 1 b 3 Q 7 L C Z x d W 9 0 O 1 N l Y 3 R p b 2 4 x L 1 R i b D F f V G F i b G F f Q X V 4 a W x p Y X J f U H J v e W V j d G 9 z X 0 l u d m V z d G l n Y W N p w 7 N u L 1 N l I G V 4 c G F u Z G n D s y B T d G V w M i 5 7 U 3 R l c D I u X G 5 D Z W 5 0 c m 8 g Q 2 9 z d G 8 s M T B 9 J n F 1 b 3 Q 7 L C Z x d W 9 0 O 1 N l Y 3 R p b 2 4 x L 1 R i b D F f V G F i b G F f Q X V 4 a W x p Y X J f U H J v e W V j d G 9 z X 0 l u d m V z d G l n Y W N p w 7 N u L 1 N l I G V 4 c G F u Z G n D s y B T d G V w M i 5 7 U 3 R l c D I u U H J v e W V j d G 8 g K y B D w 7 N k a W d v I G R l b C B Q c m 9 5 Z W N 0 b y w x M X 0 m c X V v d D s s J n F 1 b 3 Q 7 U 2 V j d G l v b j E v V G J s M V 9 U Y W J s Y V 9 B d X h p b G l h c l 9 Q c m 9 5 Z W N 0 b 3 N f S W 5 2 Z X N 0 a W d h Y 2 n D s 2 4 v U 2 U g Z X h w Y W 5 k a c O z I F N 0 Z X A y L n t T d G V w M i 5 F b n R p Z G F k I E Z p b m F u Y 2 l h Z G 9 y Y S w x M n 0 m c X V v d D s s J n F 1 b 3 Q 7 U 2 V j d G l v b j E v V G J s M V 9 U Y W J s Y V 9 B d X h p b G l h c l 9 Q c m 9 5 Z W N 0 b 3 N f S W 5 2 Z X N 0 a W d h Y 2 n D s 2 4 v U 2 U g Z X h w Y W 5 k a c O z I F N 0 Z X A y L n t T d G V w M i 5 W Y W x v c i B J b n Z l c n N p w 7 N u L D E z f S Z x d W 9 0 O y w m c X V v d D t T Z W N 0 a W 9 u M S 9 U Y m w x X 1 R h Y m x h X 0 F 1 e G l s a W F y X 1 B y b 3 l l Y 3 R v c 1 9 J b n Z l c 3 R p Z 2 F j a c O z b i 9 T Z S B l e H B h b m R p w 7 M g U 3 R l c D I u e 1 N 0 Z X A y L l V u a W R h Z C B B Y 2 F k w 6 l t a W N h I E F q d X N 0 Y W R h L D E 0 f S Z x d W 9 0 O y w m c X V v d D t T Z W N 0 a W 9 u M S 9 U Y m w x X 1 R h Y m x h X 0 F 1 e G l s a W F y X 1 B y b 3 l l Y 3 R v c 1 9 J b n Z l c 3 R p Z 2 F j a c O z b i 9 T Z S B l e H B h b m R p w 7 M g U 3 R l c D I u e 1 N 0 Z X A y L k x M Q V Z F K i w x N X 0 m c X V v d D s s J n F 1 b 3 Q 7 U 2 V j d G l v b j E v V G J s M V 9 U Y W J s Y V 9 B d X h p b G l h c l 9 Q c m 9 5 Z W N 0 b 3 N f S W 5 2 Z X N 0 a W d h Y 2 n D s 2 4 v U 2 U g Z X h w Y W 5 k a c O z I F N 0 Z X A y L n t T d G V w M i 5 M T E F W R S o q L D E 2 f S Z x d W 9 0 O y w m c X V v d D t T Z W N 0 a W 9 u M S 9 U Y m w x X 1 R h Y m x h X 0 F 1 e G l s a W F y X 1 B y b 3 l l Y 3 R v c 1 9 J b n Z l c 3 R p Z 2 F j a c O z b i 9 T Z S B l e H B h b m R p w 7 M g U 3 R l c D I u e 1 N 0 Z X A y L l R p c G 8 g Z G U g S W 5 2 Z X J z a c O z b i o q L D E 3 f S Z x d W 9 0 O y w m c X V v d D t T Z W N 0 a W 9 u M S 9 U Y m w x X 1 R h Y m x h X 0 F 1 e G l s a W F y X 1 B y b 3 l l Y 3 R v c 1 9 J b n Z l c 3 R p Z 2 F j a c O z b i 9 T Z S B l e H B h b m R p w 7 M g U 3 R l c D I u e 1 N 0 Z X A y L k N v b H V t b j E s M T h 9 J n F 1 b 3 Q 7 X S w m c X V v d D t S Z W x h d G l v b n N o a X B J b m Z v J n F 1 b 3 Q 7 O l t d f S I g L z 4 8 L 1 N 0 Y W J s Z U V u d H J p Z X M + P C 9 J d G V t P j x J d G V t P j x J d G V t T G 9 j Y X R p b 2 4 + P E l 0 Z W 1 U e X B l P k Z v c m 1 1 b G E 8 L 0 l 0 Z W 1 U e X B l P j x J d G V t U G F 0 a D 5 T Z W N 0 a W 9 u M S 9 U Y m w y X 1 R h Y m x h X 0 F 1 e G l s a W F y X 1 B y b 2 R 1 Y 3 R v c y 9 P c m l n Z W 4 8 L 0 l 0 Z W 1 Q Y X R o P j w v S X R l b U x v Y 2 F 0 a W 9 u P j x T d G F i b G V F b n R y a W V z I C 8 + P C 9 J d G V t P j x J d G V t P j x J d G V t T G 9 j Y X R p b 2 4 + P E l 0 Z W 1 U e X B l P k Z v c m 1 1 b G E 8 L 0 l 0 Z W 1 U e X B l P j x J d G V t U G F 0 a D 5 T Z W N 0 a W 9 u M S 9 U Y m w y X 1 R h Y m x h X 0 F 1 e G l s a W F y X 1 B y b 2 R 1 Y 3 R v c y 9 G a W x h c y U y M G Z p b H R y Y W R h c z E 8 L 0 l 0 Z W 1 Q Y X R o P j w v S X R l b U x v Y 2 F 0 a W 9 u P j x T d G F i b G V F b n R y a W V z I C 8 + P C 9 J d G V t P j x J d G V t P j x J d G V t T G 9 j Y X R p b 2 4 + P E l 0 Z W 1 U e X B l P k Z v c m 1 1 b G E 8 L 0 l 0 Z W 1 U e X B l P j x J d G V t U G F 0 a D 5 T Z W N 0 a W 9 u M S 9 U Y m w y X 1 R h Y m x h X 0 F 1 e G l s a W F y X 1 B y b 2 R 1 Y 3 R v c y 9 P d H J h c y U y M G N v b H V t b m F z J T I w c X V p d G F k Y X M 8 L 0 l 0 Z W 1 Q Y X R o P j w v S X R l b U x v Y 2 F 0 a W 9 u P j x T d G F i b G V F b n R y a W V z I C 8 + P C 9 J d G V t P j x J d G V t P j x J d G V t T G 9 j Y X R p b 2 4 + P E l 0 Z W 1 U e X B l P k Z v c m 1 1 b G E 8 L 0 l 0 Z W 1 U e X B l P j x J d G V t U G F 0 a D 5 T Z W N 0 a W 9 u M S 9 U Y m w y X 1 R h Y m x h X 0 F 1 e G l s a W F y X 1 B y b 2 R 1 Y 3 R v c y 9 Q Z X J z b 2 5 h b G l 6 Y W R h J T I w Y W d y Z W d h Z G E 8 L 0 l 0 Z W 1 Q Y X R o P j w v S X R l b U x v Y 2 F 0 a W 9 u P j x T d G F i b G V F b n R y a W V z I C 8 + P C 9 J d G V t P j x J d G V t P j x J d G V t T G 9 j Y X R p b 2 4 + P E l 0 Z W 1 U e X B l P k Z v c m 1 1 b G E 8 L 0 l 0 Z W 1 U e X B l P j x J d G V t U G F 0 a D 5 T Z W N 0 a W 9 u M S 9 U Y m w y X 1 R h Y m x h X 0 F 1 e G l s a W F y X 1 B y b 2 R 1 Y 3 R v c y 9 Q Z X J z b 2 5 h b G l 6 Y W R h J T I w Y W d y Z W d h Z G E x P C 9 J d G V t U G F 0 a D 4 8 L 0 l 0 Z W 1 M b 2 N h d G l v b j 4 8 U 3 R h Y m x l R W 5 0 c m l l c y A v P j w v S X R l b T 4 8 S X R l b T 4 8 S X R l b U x v Y 2 F 0 a W 9 u P j x J d G V t V H l w Z T 5 G b 3 J t d W x h P C 9 J d G V t V H l w Z T 4 8 S X R l b V B h d G g + U 2 V j d G l v b j E v V G J s M l 9 U Y W J s Y V 9 B d X h p b G l h c l 9 Q c m 9 k d W N 0 b 3 M v T 3 R y Y X M l M j B j b 2 x 1 b W 5 h c y U y M H F 1 a X R h Z G F z M T w v S X R l b V B h d G g + P C 9 J d G V t T G 9 j Y X R p b 2 4 + P F N 0 Y W J s Z U V u d H J p Z X M g L z 4 8 L 0 l 0 Z W 0 + P E l 0 Z W 0 + P E l 0 Z W 1 M b 2 N h d G l v b j 4 8 S X R l b V R 5 c G U + R m 9 y b X V s Y T w v S X R l b V R 5 c G U + P E l 0 Z W 1 Q Y X R o P l N l Y 3 R p b 2 4 x L 1 R i b D J f V G F i b G F f Q X V 4 a W x p Y X J f U H J v Z H V j d G 9 z L 1 N l J T I w Z X h w Y W 5 k a S V D M y V C M y U y M F N 0 Z X A x L j E 8 L 0 l 0 Z W 1 Q Y X R o P j w v S X R l b U x v Y 2 F 0 a W 9 u P j x T d G F i b G V F b n R y a W V z I C 8 + P C 9 J d G V t P j x J d G V t P j x J d G V t T G 9 j Y X R p b 2 4 + P E l 0 Z W 1 U e X B l P k Z v c m 1 1 b G E 8 L 0 l 0 Z W 1 U e X B l P j x J d G V t U G F 0 a D 5 T Z W N 0 a W 9 u M S 9 U Y m w y X 1 R h Y m x h X 0 F 1 e G l s a W F y X 1 B y b 2 R 1 Y 3 R v c y 9 G a W x h c y U y M G Z p b H R y Y W R h c z w v S X R l b V B h d G g + P C 9 J d G V t T G 9 j Y X R p b 2 4 + P F N 0 Y W J s Z U V u d H J p Z X M g L z 4 8 L 0 l 0 Z W 0 + P E l 0 Z W 0 + P E l 0 Z W 1 M b 2 N h d G l v b j 4 8 S X R l b V R 5 c G U + R m 9 y b X V s Y T w v S X R l b V R 5 c G U + P E l 0 Z W 1 Q Y X R o P l N l Y 3 R p b 2 4 x L 1 R i b D J f V G F i b G F f Q X V 4 a W x p Y X J f U H J v Z H V j d G 9 z L 1 B l c n N v b m F s a X p h Z G E l M j B h Z 3 J l Z 2 F k Y T I 8 L 0 l 0 Z W 1 Q Y X R o P j w v S X R l b U x v Y 2 F 0 a W 9 u P j x T d G F i b G V F b n R y a W V z I C 8 + P C 9 J d G V t P j x J d G V t P j x J d G V t T G 9 j Y X R p b 2 4 + P E l 0 Z W 1 U e X B l P k Z v c m 1 1 b G E 8 L 0 l 0 Z W 1 U e X B l P j x J d G V t U G F 0 a D 5 T Z W N 0 a W 9 u M S 9 U Y m w y X 1 R h Y m x h X 0 F 1 e G l s a W F y X 1 B y b 2 R 1 Y 3 R v c y 9 P d H J h c y U y M G N v b H V t b m F z J T I w c X V p d G F k Y X M y P C 9 J d G V t U G F 0 a D 4 8 L 0 l 0 Z W 1 M b 2 N h d G l v b j 4 8 U 3 R h Y m x l R W 5 0 c m l l c y A v P j w v S X R l b T 4 8 S X R l b T 4 8 S X R l b U x v Y 2 F 0 a W 9 u P j x J d G V t V H l w Z T 5 G b 3 J t d W x h P C 9 J d G V t V H l w Z T 4 8 S X R l b V B h d G g + U 2 V j d G l v b j E v V G J s M l 9 U Y W J s Y V 9 B d X h p b G l h c l 9 Q c m 9 k d W N 0 b 3 M v U 2 U l M j B l e H B h b m R p J U M z J U I z J T I w U 3 R l c D I 8 L 0 l 0 Z W 1 Q Y X R o P j w v S X R l b U x v Y 2 F 0 a W 9 u P j x T d G F i b G V F b n R y a W V z I C 8 + P C 9 J d G V t P j x J d G V t P j x J d G V t T G 9 j Y X R p b 2 4 + P E l 0 Z W 1 U e X B l P k Z v c m 1 1 b G E 8 L 0 l 0 Z W 1 U e X B l P j x J d G V t U G F 0 a D 5 T Z W N 0 a W 9 u M S 9 D d W F k c m 8 l M j M 2 J T I w U H J v e W V j d G 9 z J T I w S W 5 2 Z X N 0 a W d h Y 2 k l Q z M l Q j N u P C 9 J d G V t U G F 0 a D 4 8 L 0 l 0 Z W 1 M b 2 N h d G l v b j 4 8 U 3 R h Y m x l R W 5 0 c m l l c z 4 8 R W 5 0 c n k g V H l w Z T 0 i R m l s b G V k Q 2 9 t c G x l d G V S Z X N 1 b H R U b 1 d v c m t z a G V l d C I g V m F s d W U 9 I m w w I i A v P j x F b n R y e S B U e X B l P S J G a W x s R W 5 h Y m x l Z C I g V m F s d W U 9 I m w w I i A v P j x F b n R y e S B U e X B l P S J G a W x s T 2 J q Z W N 0 V H l w Z S I g V m F s d W U 9 I n N D b 2 5 u Z W N 0 a W 9 u T 2 5 s e S I g L z 4 8 R W 5 0 c n k g V H l w Z T 0 i R m l s b F R v R G F 0 Y U 1 v Z G V s R W 5 h Y m x l Z C I g V m F s d W U 9 I m w x I i A v P j x F b n R y e S B U e X B l P S J J c 1 B y a X Z h d G U i I F Z h b H V l P S J s M C I g L z 4 8 R W 5 0 c n k g V H l w Z T 0 i R m l s b E N v b H V t b k 5 h b W V z I i B W Y W x 1 Z T 0 i c 1 s m c X V v d D t T d G V w M i 5 D w 7 N k a W d v I G R l b C B Q c m 9 5 Z W N 0 b y Z x d W 9 0 O y w m c X V v d D t T d G V w M i 5 c b l B y b 3 l l Y 3 R v J n F 1 b 3 Q 7 L C Z x d W 9 0 O 1 N 0 Z X A y L k V z d G F k b y Z x d W 9 0 O y w m c X V v d D t T d G V w M i 5 G Z W N o Y V x u S W 5 p Y 2 l v J n F 1 b 3 Q 7 L C Z x d W 9 0 O 1 N 0 Z X A y L k H D s W 9 c b k l u a W M u J n F 1 b 3 Q 7 L C Z x d W 9 0 O 1 N 0 Z X A y L k l u d m V z d G l n Y W R v c l x u U H J p b m N p c G F s J n F 1 b 3 Q 7 L C Z x d W 9 0 O 1 N 0 Z X A y L l x u Q X J l Y S B l c 3 R h d G V n a W N h M S Z x d W 9 0 O y w m c X V v d D t T d G V w M i 5 c b k F y Z W E g Z X N 0 c m F 0 Z W d p Y 2 E g M i Z x d W 9 0 O y w m c X V v d D t T d G V w M i 5 c b k d y d X B v J n F 1 b 3 Q 7 L C Z x d W 9 0 O 1 N 0 Z X A y L l x u Q X J l Y S Z x d W 9 0 O y w m c X V v d D t T d G V w M i 5 c b k N l b n R y b y B D b 3 N 0 b y Z x d W 9 0 O y w m c X V v d D t T d G V w M i 5 Q c m 9 5 Z W N 0 b y A r I E P D s 2 R p Z 2 8 g Z G V s I F B y b 3 l l Y 3 R v J n F 1 b 3 Q 7 L C Z x d W 9 0 O 1 N 0 Z X A y L k V u d G l k Y W Q g R m l u Y W 5 j a W F k b 3 J h J n F 1 b 3 Q 7 L C Z x d W 9 0 O 1 N 0 Z X A y L l Z h b G 9 y I E l u d m V y c 2 n D s 2 4 m c X V v d D s s J n F 1 b 3 Q 7 U 3 R l c D I u V W 5 p Z G F k I E F j Y W T D q W 1 p Y 2 E g Q W p 1 c 3 R h Z G E m c X V v d D s s J n F 1 b 3 Q 7 U 3 R l c D I u T E x B V k U q J n F 1 b 3 Q 7 L C Z x d W 9 0 O 1 N 0 Z X A y L k x M Q V Z F K i o m c X V v d D s s J n F 1 b 3 Q 7 U 3 R l c D I u V G l w b y B k Z S B J b n Z l c n N p w 7 N u K i o m c X V v d D s s J n F 1 b 3 Q 7 U 3 R l c D I u Q 2 9 s d W 1 u M S Z x d W 9 0 O y w m c X V v d D t U Y m w y X 1 R h Y m x h X 0 F 1 e G l s a W F y X 1 B y b 2 R 1 Y 3 R v c y 5 T d G V w M i 5 H U l V Q T 1 9 D T 0 9 S R C Z x d W 9 0 O y w m c X V v d D t U Y m w y X 1 R h Y m x h X 0 F 1 e G l s a W F y X 1 B y b 2 R 1 Y 3 R v c y 5 T d G V w M i 5 H U l V Q T 1 9 Q Q V J U S U N J U E F O V E U m c X V v d D s s J n F 1 b 3 Q 7 V G J s M l 9 U Y W J s Y V 9 B d X h p b G l h c l 9 Q c m 9 k d W N 0 b 3 M u U 3 R l c D I u T k 9 N Q l J F I E N P T V B M R V R P J n F 1 b 3 Q 7 L C Z x d W 9 0 O 1 R i b D J f V G F i b G F f Q X V 4 a W x p Y X J f U H J v Z H V j d G 9 z L l N 0 Z X A y L l J F R k V S R U 5 D S U F f Q k l C T E l P R 1 J B R k l D Q S Z x d W 9 0 O y w m c X V v d D t U Y m w y X 1 R h Y m x h X 0 F 1 e G l s a W F y X 1 B y b 2 R 1 Y 3 R v c y 5 T d G V w M i 5 S T 0 x f U E F S V E l D S V B B T l R F J n F 1 b 3 Q 7 L C Z x d W 9 0 O 1 R i b D J f V G F i b G F f Q X V 4 a W x p Y X J f U H J v Z H V j d G 9 z L l N 0 Z X A y L l R J U E 9 f U F J P R F V D V E 8 m c X V v d D s s J n F 1 b 3 Q 7 V G J s M l 9 U Y W J s Y V 9 B d X h p b G l h c l 9 Q c m 9 k d W N 0 b 3 M u U 3 R l c D I u V E l U V U x P X 1 B S T 0 R V Q 1 R P J n F 1 b 3 Q 7 X S I g L z 4 8 R W 5 0 c n k g V H l w Z T 0 i R m l s b F N 0 Y X R 1 c y I g V m F s d W U 9 I n N D b 2 1 w b G V 0 Z S I g L z 4 8 R W 5 0 c n k g V H l w Z T 0 i U X V l c n l J R C I g V m F s d W U 9 I n M 2 N 2 V j M W Y 2 O C 1 h Z G J j L T Q 5 M j U t O T k x O S 1 m Z G U y M T Z k M 2 Q x M G Q i I C 8 + P E V u d H J 5 I F R 5 c G U 9 I k Z p b G x D b 2 x 1 b W 5 U e X B l c y I g V m F s d W U 9 I n N B Q U F B Q U F B Q U F B Q U F B Q U F B Q U F B Q U F B Q U F B Q U F B Q U F B Q U F B Q T 0 i I C 8 + P E V u d H J 5 I F R 5 c G U 9 I k Z p b G x M Y X N 0 V X B k Y X R l Z C I g V m F s d W U 9 I m Q y M D I w L T E w L T E 5 V D E z O j M 3 O j A x L j g z N j E y N T d a I i A v P j x F b n R y e S B U e X B l P S J G a W x s R X J y b 3 J D b 3 V u d C I g V m F s d W U 9 I m w w I i A v P j x F b n R y e S B U e X B l P S J G a W x s R X J y b 3 J D b 2 R l I i B W Y W x 1 Z T 0 i c 1 V u a 2 5 v d 2 4 i I C 8 + P E V u d H J 5 I F R 5 c G U 9 I k Z p b G x D b 3 V u d C I g V m F s d W U 9 I m w x M T Q w N i I g L z 4 8 R W 5 0 c n k g V H l w Z T 0 i Q W R k Z W R U b 0 R h d G F N b 2 R l b C I g V m F s d W U 9 I m w x I i A v P j x F b n R y e S B U e X B l P S J C d W Z m Z X J O Z X h 0 U m V m c m V z a C I g V m F s d W U 9 I m w x I i A v P j x F b n R y e S B U e X B l P S J S Z X N 1 b H R U e X B l I i B W Y W x 1 Z T 0 i c 1 R h Y m x l I i A v P j x F b n R y e S B U e X B l P S J O Y W 1 l V X B k Y X R l Z E F m d G V y R m l s b C I g V m F s d W U 9 I m w w I i A v P j x F b n R y e S B U e X B l P S J S Z W x h d G l v b n N o a X B J b m Z v Q 2 9 u d G F p b m V y I i B W Y W x 1 Z T 0 i c 3 s m c X V v d D t j b 2 x 1 b W 5 D b 3 V u d C Z x d W 9 0 O z o y N i w m c X V v d D t r Z X l D b 2 x 1 b W 5 O Y W 1 l c y Z x d W 9 0 O z p b X S w m c X V v d D t x d W V y e V J l b G F 0 a W 9 u c 2 h p c H M m c X V v d D s 6 W 3 s m c X V v d D t r Z X l D b 2 x 1 b W 5 D b 3 V u d C Z x d W 9 0 O z o x L C Z x d W 9 0 O 2 t l e U N v b H V t b i Z x d W 9 0 O z o w L C Z x d W 9 0 O 2 9 0 a G V y S 2 V 5 Q 2 9 s d W 1 u S W R l b n R p d H k m c X V v d D s 6 J n F 1 b 3 Q 7 U 2 V j d G l v b j E v V G J s M l 9 U Y W J s Y V 9 B d X h p b G l h c l 9 Q c m 9 k d W N 0 b 3 M v U 2 U g Z X h w Y W 5 k a c O z I F N 0 Z X A y L n t T d G V w M i 5 Q U k 9 Z R V 9 D T 0 R J R y w z N n 0 m c X V v d D s s J n F 1 b 3 Q 7 S 2 V 5 Q 2 9 s d W 1 u Q 2 9 1 b n Q m c X V v d D s 6 M X 1 d L C Z x d W 9 0 O 2 N v b H V t b k l k Z W 5 0 a X R p Z X M m c X V v d D s 6 W y Z x d W 9 0 O 1 N l Y 3 R p b 2 4 x L 1 R i b D F f V G F i b G F f Q X V 4 a W x p Y X J f U H J v e W V j d G 9 z X 0 l u d m V z d G l n Y W N p w 7 N u L 1 N l I G V 4 c G F u Z G n D s y B T d G V w M i 5 7 U 3 R l c D I u Q 8 O z Z G l n b y B k Z W w g U H J v e W V j d G 8 s M H 0 m c X V v d D s s J n F 1 b 3 Q 7 U 2 V j d G l v b j E v V G J s M V 9 U Y W J s Y V 9 B d X h p b G l h c l 9 Q c m 9 5 Z W N 0 b 3 N f S W 5 2 Z X N 0 a W d h Y 2 n D s 2 4 v U 2 U g Z X h w Y W 5 k a c O z I F N 0 Z X A y L n t T d G V w M i 5 c b l B y b 3 l l Y 3 R v L D F 9 J n F 1 b 3 Q 7 L C Z x d W 9 0 O 1 N l Y 3 R p b 2 4 x L 1 R i b D F f V G F i b G F f Q X V 4 a W x p Y X J f U H J v e W V j d G 9 z X 0 l u d m V z d G l n Y W N p w 7 N u L 1 N l I G V 4 c G F u Z G n D s y B T d G V w M i 5 7 U 3 R l c D I u R X N 0 Y W R v L D J 9 J n F 1 b 3 Q 7 L C Z x d W 9 0 O 1 N l Y 3 R p b 2 4 x L 1 R i b D F f V G F i b G F f Q X V 4 a W x p Y X J f U H J v e W V j d G 9 z X 0 l u d m V z d G l n Y W N p w 7 N u L 1 N l I G V 4 c G F u Z G n D s y B T d G V w M i 5 7 U 3 R l c D I u R m V j a G F c b k l u a W N p b y w z f S Z x d W 9 0 O y w m c X V v d D t T Z W N 0 a W 9 u M S 9 U Y m w x X 1 R h Y m x h X 0 F 1 e G l s a W F y X 1 B y b 3 l l Y 3 R v c 1 9 J b n Z l c 3 R p Z 2 F j a c O z b i 9 T Z S B l e H B h b m R p w 7 M g U 3 R l c D I u e 1 N 0 Z X A y L k H D s W 9 c b k l u a W M u L D R 9 J n F 1 b 3 Q 7 L C Z x d W 9 0 O 1 N l Y 3 R p b 2 4 x L 1 R i b D F f V G F i b G F f Q X V 4 a W x p Y X J f U H J v e W V j d G 9 z X 0 l u d m V z d G l n Y W N p w 7 N u L 1 N l I G V 4 c G F u Z G n D s y B T d G V w M i 5 7 U 3 R l c D I u S W 5 2 Z X N 0 a W d h Z G 9 y X G 5 Q c m l u Y 2 l w Y W w s N X 0 m c X V v d D s s J n F 1 b 3 Q 7 U 2 V j d G l v b j E v V G J s M V 9 U Y W J s Y V 9 B d X h p b G l h c l 9 Q c m 9 5 Z W N 0 b 3 N f S W 5 2 Z X N 0 a W d h Y 2 n D s 2 4 v U 2 U g Z X h w Y W 5 k a c O z I F N 0 Z X A y L n t T d G V w M i 5 c b k F y Z W E g Z X N 0 Y X R l Z 2 l j Y T E s N n 0 m c X V v d D s s J n F 1 b 3 Q 7 U 2 V j d G l v b j E v V G J s M V 9 U Y W J s Y V 9 B d X h p b G l h c l 9 Q c m 9 5 Z W N 0 b 3 N f S W 5 2 Z X N 0 a W d h Y 2 n D s 2 4 v U 2 U g Z X h w Y W 5 k a c O z I F N 0 Z X A y L n t T d G V w M i 5 c b k F y Z W E g Z X N 0 c m F 0 Z W d p Y 2 E g M i w 3 f S Z x d W 9 0 O y w m c X V v d D t T Z W N 0 a W 9 u M S 9 U Y m w x X 1 R h Y m x h X 0 F 1 e G l s a W F y X 1 B y b 3 l l Y 3 R v c 1 9 J b n Z l c 3 R p Z 2 F j a c O z b i 9 T Z S B l e H B h b m R p w 7 M g U 3 R l c D I u e 1 N 0 Z X A y L l x u R 3 J 1 c G 8 s O H 0 m c X V v d D s s J n F 1 b 3 Q 7 U 2 V j d G l v b j E v V G J s M V 9 U Y W J s Y V 9 B d X h p b G l h c l 9 Q c m 9 5 Z W N 0 b 3 N f S W 5 2 Z X N 0 a W d h Y 2 n D s 2 4 v U 2 U g Z X h w Y W 5 k a c O z I F N 0 Z X A y L n t T d G V w M i 5 c b k F y Z W E s O X 0 m c X V v d D s s J n F 1 b 3 Q 7 U 2 V j d G l v b j E v V G J s M V 9 U Y W J s Y V 9 B d X h p b G l h c l 9 Q c m 9 5 Z W N 0 b 3 N f S W 5 2 Z X N 0 a W d h Y 2 n D s 2 4 v U 2 U g Z X h w Y W 5 k a c O z I F N 0 Z X A y L n t T d G V w M i 5 c b k N l b n R y b y B D b 3 N 0 b y w x M H 0 m c X V v d D s s J n F 1 b 3 Q 7 U 2 V j d G l v b j E v V G J s M V 9 U Y W J s Y V 9 B d X h p b G l h c l 9 Q c m 9 5 Z W N 0 b 3 N f S W 5 2 Z X N 0 a W d h Y 2 n D s 2 4 v U 2 U g Z X h w Y W 5 k a c O z I F N 0 Z X A y L n t T d G V w M i 5 Q c m 9 5 Z W N 0 b y A r I E P D s 2 R p Z 2 8 g Z G V s I F B y b 3 l l Y 3 R v L D E x f S Z x d W 9 0 O y w m c X V v d D t T Z W N 0 a W 9 u M S 9 U Y m w x X 1 R h Y m x h X 0 F 1 e G l s a W F y X 1 B y b 3 l l Y 3 R v c 1 9 J b n Z l c 3 R p Z 2 F j a c O z b i 9 T Z S B l e H B h b m R p w 7 M g U 3 R l c D I u e 1 N 0 Z X A y L k V u d G l k Y W Q g R m l u Y W 5 j a W F k b 3 J h L D E y f S Z x d W 9 0 O y w m c X V v d D t T Z W N 0 a W 9 u M S 9 U Y m w x X 1 R h Y m x h X 0 F 1 e G l s a W F y X 1 B y b 3 l l Y 3 R v c 1 9 J b n Z l c 3 R p Z 2 F j a c O z b i 9 T Z S B l e H B h b m R p w 7 M g U 3 R l c D I u e 1 N 0 Z X A y L l Z h b G 9 y I E l u d m V y c 2 n D s 2 4 s M T N 9 J n F 1 b 3 Q 7 L C Z x d W 9 0 O 1 N l Y 3 R p b 2 4 x L 1 R i b D F f V G F i b G F f Q X V 4 a W x p Y X J f U H J v e W V j d G 9 z X 0 l u d m V z d G l n Y W N p w 7 N u L 1 N l I G V 4 c G F u Z G n D s y B T d G V w M i 5 7 U 3 R l c D I u V W 5 p Z G F k I E F j Y W T D q W 1 p Y 2 E g Q W p 1 c 3 R h Z G E s M T R 9 J n F 1 b 3 Q 7 L C Z x d W 9 0 O 1 N l Y 3 R p b 2 4 x L 1 R i b D F f V G F i b G F f Q X V 4 a W x p Y X J f U H J v e W V j d G 9 z X 0 l u d m V z d G l n Y W N p w 7 N u L 1 N l I G V 4 c G F u Z G n D s y B T d G V w M i 5 7 U 3 R l c D I u T E x B V k U q L D E 1 f S Z x d W 9 0 O y w m c X V v d D t T Z W N 0 a W 9 u M S 9 U Y m w x X 1 R h Y m x h X 0 F 1 e G l s a W F y X 1 B y b 3 l l Y 3 R v c 1 9 J b n Z l c 3 R p Z 2 F j a c O z b i 9 T Z S B l e H B h b m R p w 7 M g U 3 R l c D I u e 1 N 0 Z X A y L k x M Q V Z F K i o s M T Z 9 J n F 1 b 3 Q 7 L C Z x d W 9 0 O 1 N l Y 3 R p b 2 4 x L 1 R i b D F f V G F i b G F f Q X V 4 a W x p Y X J f U H J v e W V j d G 9 z X 0 l u d m V z d G l n Y W N p w 7 N u L 1 N l I G V 4 c G F u Z G n D s y B T d G V w M i 5 7 U 3 R l c D I u V G l w b y B k Z S B J b n Z l c n N p w 7 N u K i o s M T d 9 J n F 1 b 3 Q 7 L C Z x d W 9 0 O 1 N l Y 3 R p b 2 4 x L 1 R i b D F f V G F i b G F f Q X V 4 a W x p Y X J f U H J v e W V j d G 9 z X 0 l u d m V z d G l n Y W N p w 7 N u L 1 N l I G V 4 c G F u Z G n D s y B T d G V w M i 5 7 U 3 R l c D I u Q 2 9 s d W 1 u M S w x O H 0 m c X V v d D s s J n F 1 b 3 Q 7 U 2 V j d G l v b j E v V G J s M l 9 U Y W J s Y V 9 B d X h p b G l h c l 9 Q c m 9 k d W N 0 b 3 M v U 2 U g Z X h w Y W 5 k a c O z I F N 0 Z X A y L n t T d G V w M i 5 H U l V Q T 1 9 D T 0 9 S R C w 0 M X 0 m c X V v d D s s J n F 1 b 3 Q 7 U 2 V j d G l v b j E v V G J s M l 9 U Y W J s Y V 9 B d X h p b G l h c l 9 Q c m 9 k d W N 0 b 3 M v U 2 U g Z X h w Y W 5 k a c O z I F N 0 Z X A y L n t T d G V w M i 5 H U l V Q T 1 9 Q Q V J U S U N J U E F O V E U s N D J 9 J n F 1 b 3 Q 7 L C Z x d W 9 0 O 1 N l Y 3 R p b 2 4 x L 1 R i b D J f V G F i b G F f Q X V 4 a W x p Y X J f U H J v Z H V j d G 9 z L 1 N l I G V 4 c G F u Z G n D s y B T d G V w M i 5 7 U 3 R l c D I u T k 9 N Q l J F I E N P T V B M R V R P L D N 9 J n F 1 b 3 Q 7 L C Z x d W 9 0 O 1 N l Y 3 R p b 2 4 x L 1 R i b D J f V G F i b G F f Q X V 4 a W x p Y X J f U H J v Z H V j d G 9 z L 1 N l I G V 4 c G F u Z G n D s y B T d G V w M i 5 7 U 3 R l c D I u U k V G R V J F T k N J Q V 9 C S U J M S U 9 H U k F G S U N B L D E 2 f S Z x d W 9 0 O y w m c X V v d D t T Z W N 0 a W 9 u M S 9 U Y m w y X 1 R h Y m x h X 0 F 1 e G l s a W F y X 1 B y b 2 R 1 Y 3 R v c y 9 T Z S B l e H B h b m R p w 7 M g U 3 R l c D I u e 1 N 0 Z X A y L l J P T F 9 Q Q V J U S U N J U E F O V E U s N X 0 m c X V v d D s s J n F 1 b 3 Q 7 U 2 V j d G l v b j E v V G J s M l 9 U Y W J s Y V 9 B d X h p b G l h c l 9 Q c m 9 k d W N 0 b 3 M v U 2 U g Z X h w Y W 5 k a c O z I F N 0 Z X A y L n t T d G V w M i 5 U S V B P X 1 B S T 0 R V Q 1 R P L D E w f S Z x d W 9 0 O y w m c X V v d D t T Z W N 0 a W 9 u M S 9 U Y m w y X 1 R h Y m x h X 0 F 1 e G l s a W F y X 1 B y b 2 R 1 Y 3 R v c y 9 T Z S B l e H B h b m R p w 7 M g U 3 R l c D I u e 1 N 0 Z X A y L l R J V F V M T 1 9 Q U k 9 E V U N U T y w x M n 0 m c X V v d D t d L C Z x d W 9 0 O 0 N v b H V t b k N v d W 5 0 J n F 1 b 3 Q 7 O j I 2 L C Z x d W 9 0 O 0 t l e U N v b H V t b k 5 h b W V z J n F 1 b 3 Q 7 O l t d L C Z x d W 9 0 O 0 N v b H V t b k l k Z W 5 0 a X R p Z X M m c X V v d D s 6 W y Z x d W 9 0 O 1 N l Y 3 R p b 2 4 x L 1 R i b D F f V G F i b G F f Q X V 4 a W x p Y X J f U H J v e W V j d G 9 z X 0 l u d m V z d G l n Y W N p w 7 N u L 1 N l I G V 4 c G F u Z G n D s y B T d G V w M i 5 7 U 3 R l c D I u Q 8 O z Z G l n b y B k Z W w g U H J v e W V j d G 8 s M H 0 m c X V v d D s s J n F 1 b 3 Q 7 U 2 V j d G l v b j E v V G J s M V 9 U Y W J s Y V 9 B d X h p b G l h c l 9 Q c m 9 5 Z W N 0 b 3 N f S W 5 2 Z X N 0 a W d h Y 2 n D s 2 4 v U 2 U g Z X h w Y W 5 k a c O z I F N 0 Z X A y L n t T d G V w M i 5 c b l B y b 3 l l Y 3 R v L D F 9 J n F 1 b 3 Q 7 L C Z x d W 9 0 O 1 N l Y 3 R p b 2 4 x L 1 R i b D F f V G F i b G F f Q X V 4 a W x p Y X J f U H J v e W V j d G 9 z X 0 l u d m V z d G l n Y W N p w 7 N u L 1 N l I G V 4 c G F u Z G n D s y B T d G V w M i 5 7 U 3 R l c D I u R X N 0 Y W R v L D J 9 J n F 1 b 3 Q 7 L C Z x d W 9 0 O 1 N l Y 3 R p b 2 4 x L 1 R i b D F f V G F i b G F f Q X V 4 a W x p Y X J f U H J v e W V j d G 9 z X 0 l u d m V z d G l n Y W N p w 7 N u L 1 N l I G V 4 c G F u Z G n D s y B T d G V w M i 5 7 U 3 R l c D I u R m V j a G F c b k l u a W N p b y w z f S Z x d W 9 0 O y w m c X V v d D t T Z W N 0 a W 9 u M S 9 U Y m w x X 1 R h Y m x h X 0 F 1 e G l s a W F y X 1 B y b 3 l l Y 3 R v c 1 9 J b n Z l c 3 R p Z 2 F j a c O z b i 9 T Z S B l e H B h b m R p w 7 M g U 3 R l c D I u e 1 N 0 Z X A y L k H D s W 9 c b k l u a W M u L D R 9 J n F 1 b 3 Q 7 L C Z x d W 9 0 O 1 N l Y 3 R p b 2 4 x L 1 R i b D F f V G F i b G F f Q X V 4 a W x p Y X J f U H J v e W V j d G 9 z X 0 l u d m V z d G l n Y W N p w 7 N u L 1 N l I G V 4 c G F u Z G n D s y B T d G V w M i 5 7 U 3 R l c D I u S W 5 2 Z X N 0 a W d h Z G 9 y X G 5 Q c m l u Y 2 l w Y W w s N X 0 m c X V v d D s s J n F 1 b 3 Q 7 U 2 V j d G l v b j E v V G J s M V 9 U Y W J s Y V 9 B d X h p b G l h c l 9 Q c m 9 5 Z W N 0 b 3 N f S W 5 2 Z X N 0 a W d h Y 2 n D s 2 4 v U 2 U g Z X h w Y W 5 k a c O z I F N 0 Z X A y L n t T d G V w M i 5 c b k F y Z W E g Z X N 0 Y X R l Z 2 l j Y T E s N n 0 m c X V v d D s s J n F 1 b 3 Q 7 U 2 V j d G l v b j E v V G J s M V 9 U Y W J s Y V 9 B d X h p b G l h c l 9 Q c m 9 5 Z W N 0 b 3 N f S W 5 2 Z X N 0 a W d h Y 2 n D s 2 4 v U 2 U g Z X h w Y W 5 k a c O z I F N 0 Z X A y L n t T d G V w M i 5 c b k F y Z W E g Z X N 0 c m F 0 Z W d p Y 2 E g M i w 3 f S Z x d W 9 0 O y w m c X V v d D t T Z W N 0 a W 9 u M S 9 U Y m w x X 1 R h Y m x h X 0 F 1 e G l s a W F y X 1 B y b 3 l l Y 3 R v c 1 9 J b n Z l c 3 R p Z 2 F j a c O z b i 9 T Z S B l e H B h b m R p w 7 M g U 3 R l c D I u e 1 N 0 Z X A y L l x u R 3 J 1 c G 8 s O H 0 m c X V v d D s s J n F 1 b 3 Q 7 U 2 V j d G l v b j E v V G J s M V 9 U Y W J s Y V 9 B d X h p b G l h c l 9 Q c m 9 5 Z W N 0 b 3 N f S W 5 2 Z X N 0 a W d h Y 2 n D s 2 4 v U 2 U g Z X h w Y W 5 k a c O z I F N 0 Z X A y L n t T d G V w M i 5 c b k F y Z W E s O X 0 m c X V v d D s s J n F 1 b 3 Q 7 U 2 V j d G l v b j E v V G J s M V 9 U Y W J s Y V 9 B d X h p b G l h c l 9 Q c m 9 5 Z W N 0 b 3 N f S W 5 2 Z X N 0 a W d h Y 2 n D s 2 4 v U 2 U g Z X h w Y W 5 k a c O z I F N 0 Z X A y L n t T d G V w M i 5 c b k N l b n R y b y B D b 3 N 0 b y w x M H 0 m c X V v d D s s J n F 1 b 3 Q 7 U 2 V j d G l v b j E v V G J s M V 9 U Y W J s Y V 9 B d X h p b G l h c l 9 Q c m 9 5 Z W N 0 b 3 N f S W 5 2 Z X N 0 a W d h Y 2 n D s 2 4 v U 2 U g Z X h w Y W 5 k a c O z I F N 0 Z X A y L n t T d G V w M i 5 Q c m 9 5 Z W N 0 b y A r I E P D s 2 R p Z 2 8 g Z G V s I F B y b 3 l l Y 3 R v L D E x f S Z x d W 9 0 O y w m c X V v d D t T Z W N 0 a W 9 u M S 9 U Y m w x X 1 R h Y m x h X 0 F 1 e G l s a W F y X 1 B y b 3 l l Y 3 R v c 1 9 J b n Z l c 3 R p Z 2 F j a c O z b i 9 T Z S B l e H B h b m R p w 7 M g U 3 R l c D I u e 1 N 0 Z X A y L k V u d G l k Y W Q g R m l u Y W 5 j a W F k b 3 J h L D E y f S Z x d W 9 0 O y w m c X V v d D t T Z W N 0 a W 9 u M S 9 U Y m w x X 1 R h Y m x h X 0 F 1 e G l s a W F y X 1 B y b 3 l l Y 3 R v c 1 9 J b n Z l c 3 R p Z 2 F j a c O z b i 9 T Z S B l e H B h b m R p w 7 M g U 3 R l c D I u e 1 N 0 Z X A y L l Z h b G 9 y I E l u d m V y c 2 n D s 2 4 s M T N 9 J n F 1 b 3 Q 7 L C Z x d W 9 0 O 1 N l Y 3 R p b 2 4 x L 1 R i b D F f V G F i b G F f Q X V 4 a W x p Y X J f U H J v e W V j d G 9 z X 0 l u d m V z d G l n Y W N p w 7 N u L 1 N l I G V 4 c G F u Z G n D s y B T d G V w M i 5 7 U 3 R l c D I u V W 5 p Z G F k I E F j Y W T D q W 1 p Y 2 E g Q W p 1 c 3 R h Z G E s M T R 9 J n F 1 b 3 Q 7 L C Z x d W 9 0 O 1 N l Y 3 R p b 2 4 x L 1 R i b D F f V G F i b G F f Q X V 4 a W x p Y X J f U H J v e W V j d G 9 z X 0 l u d m V z d G l n Y W N p w 7 N u L 1 N l I G V 4 c G F u Z G n D s y B T d G V w M i 5 7 U 3 R l c D I u T E x B V k U q L D E 1 f S Z x d W 9 0 O y w m c X V v d D t T Z W N 0 a W 9 u M S 9 U Y m w x X 1 R h Y m x h X 0 F 1 e G l s a W F y X 1 B y b 3 l l Y 3 R v c 1 9 J b n Z l c 3 R p Z 2 F j a c O z b i 9 T Z S B l e H B h b m R p w 7 M g U 3 R l c D I u e 1 N 0 Z X A y L k x M Q V Z F K i o s M T Z 9 J n F 1 b 3 Q 7 L C Z x d W 9 0 O 1 N l Y 3 R p b 2 4 x L 1 R i b D F f V G F i b G F f Q X V 4 a W x p Y X J f U H J v e W V j d G 9 z X 0 l u d m V z d G l n Y W N p w 7 N u L 1 N l I G V 4 c G F u Z G n D s y B T d G V w M i 5 7 U 3 R l c D I u V G l w b y B k Z S B J b n Z l c n N p w 7 N u K i o s M T d 9 J n F 1 b 3 Q 7 L C Z x d W 9 0 O 1 N l Y 3 R p b 2 4 x L 1 R i b D F f V G F i b G F f Q X V 4 a W x p Y X J f U H J v e W V j d G 9 z X 0 l u d m V z d G l n Y W N p w 7 N u L 1 N l I G V 4 c G F u Z G n D s y B T d G V w M i 5 7 U 3 R l c D I u Q 2 9 s d W 1 u M S w x O H 0 m c X V v d D s s J n F 1 b 3 Q 7 U 2 V j d G l v b j E v V G J s M l 9 U Y W J s Y V 9 B d X h p b G l h c l 9 Q c m 9 k d W N 0 b 3 M v U 2 U g Z X h w Y W 5 k a c O z I F N 0 Z X A y L n t T d G V w M i 5 H U l V Q T 1 9 D T 0 9 S R C w 0 M X 0 m c X V v d D s s J n F 1 b 3 Q 7 U 2 V j d G l v b j E v V G J s M l 9 U Y W J s Y V 9 B d X h p b G l h c l 9 Q c m 9 k d W N 0 b 3 M v U 2 U g Z X h w Y W 5 k a c O z I F N 0 Z X A y L n t T d G V w M i 5 H U l V Q T 1 9 Q Q V J U S U N J U E F O V E U s N D J 9 J n F 1 b 3 Q 7 L C Z x d W 9 0 O 1 N l Y 3 R p b 2 4 x L 1 R i b D J f V G F i b G F f Q X V 4 a W x p Y X J f U H J v Z H V j d G 9 z L 1 N l I G V 4 c G F u Z G n D s y B T d G V w M i 5 7 U 3 R l c D I u T k 9 N Q l J F I E N P T V B M R V R P L D N 9 J n F 1 b 3 Q 7 L C Z x d W 9 0 O 1 N l Y 3 R p b 2 4 x L 1 R i b D J f V G F i b G F f Q X V 4 a W x p Y X J f U H J v Z H V j d G 9 z L 1 N l I G V 4 c G F u Z G n D s y B T d G V w M i 5 7 U 3 R l c D I u U k V G R V J F T k N J Q V 9 C S U J M S U 9 H U k F G S U N B L D E 2 f S Z x d W 9 0 O y w m c X V v d D t T Z W N 0 a W 9 u M S 9 U Y m w y X 1 R h Y m x h X 0 F 1 e G l s a W F y X 1 B y b 2 R 1 Y 3 R v c y 9 T Z S B l e H B h b m R p w 7 M g U 3 R l c D I u e 1 N 0 Z X A y L l J P T F 9 Q Q V J U S U N J U E F O V E U s N X 0 m c X V v d D s s J n F 1 b 3 Q 7 U 2 V j d G l v b j E v V G J s M l 9 U Y W J s Y V 9 B d X h p b G l h c l 9 Q c m 9 k d W N 0 b 3 M v U 2 U g Z X h w Y W 5 k a c O z I F N 0 Z X A y L n t T d G V w M i 5 U S V B P X 1 B S T 0 R V Q 1 R P L D E w f S Z x d W 9 0 O y w m c X V v d D t T Z W N 0 a W 9 u M S 9 U Y m w y X 1 R h Y m x h X 0 F 1 e G l s a W F y X 1 B y b 2 R 1 Y 3 R v c y 9 T Z S B l e H B h b m R p w 7 M g U 3 R l c D I u e 1 N 0 Z X A y L l R J V F V M T 1 9 Q U k 9 E V U N U T y w x M n 0 m c X V v d D t d L C Z x d W 9 0 O 1 J l b G F 0 a W 9 u c 2 h p c E l u Z m 8 m c X V v d D s 6 W 3 s m c X V v d D t r Z X l D b 2 x 1 b W 5 D b 3 V u d C Z x d W 9 0 O z o x L C Z x d W 9 0 O 2 t l e U N v b H V t b i Z x d W 9 0 O z o w L C Z x d W 9 0 O 2 9 0 a G V y S 2 V 5 Q 2 9 s d W 1 u S W R l b n R p d H k m c X V v d D s 6 J n F 1 b 3 Q 7 U 2 V j d G l v b j E v V G J s M l 9 U Y W J s Y V 9 B d X h p b G l h c l 9 Q c m 9 k d W N 0 b 3 M v U 2 U g Z X h w Y W 5 k a c O z I F N 0 Z X A y L n t T d G V w M i 5 Q U k 9 Z R V 9 D T 0 R J R y w z N n 0 m c X V v d D s s J n F 1 b 3 Q 7 S 2 V 5 Q 2 9 s d W 1 u Q 2 9 1 b n Q m c X V v d D s 6 M X 1 d f S I g L z 4 8 L 1 N 0 Y W J s Z U V u d H J p Z X M + P C 9 J d G V t P j x J d G V t P j x J d G V t T G 9 j Y X R p b 2 4 + P E l 0 Z W 1 U e X B l P k Z v c m 1 1 b G E 8 L 0 l 0 Z W 1 U e X B l P j x J d G V t U G F 0 a D 5 T Z W N 0 a W 9 u M S 9 D d W F k c m 8 l M j M 2 J T I w U H J v e W V j d G 9 z J T I w S W 5 2 Z X N 0 a W d h Y 2 k l Q z M l Q j N u L 0 9 y a W d l b j w v S X R l b V B h d G g + P C 9 J d G V t T G 9 j Y X R p b 2 4 + P F N 0 Y W J s Z U V u d H J p Z X M g L z 4 8 L 0 l 0 Z W 0 + P E l 0 Z W 0 + P E l 0 Z W 1 M b 2 N h d G l v b j 4 8 S X R l b V R 5 c G U + R m 9 y b X V s Y T w v S X R l b V R 5 c G U + P E l 0 Z W 1 Q Y X R o P l N l Y 3 R p b 2 4 x L 0 N 1 Y W R y b y U y M z Y l M j B Q c m 9 5 Z W N 0 b 3 M l M j B J b n Z l c 3 R p Z 2 F j a S V D M y V C M 2 4 v U 2 U l M j B l e H B h b m R p J U M z J U I z J T I w V G J s M l 9 U Y W J s Y V 9 B d X h p b G l h c l 9 Q c m 9 k d W N 0 b 3 M 8 L 0 l 0 Z W 1 Q Y X R o P j w v S X R l b U x v Y 2 F 0 a W 9 u P j x T d G F i b G V F b n R y a W V z I C 8 + P C 9 J d G V t P j x J d G V t P j x J d G V t T G 9 j Y X R p b 2 4 + P E l 0 Z W 1 U e X B l P k Z v c m 1 1 b G E 8 L 0 l 0 Z W 1 U e X B l P j x J d G V t U G F 0 a D 5 T Z W N 0 a W 9 u M S 9 U Y m w x X 1 R h Y m x h X 0 F 1 e G l s a W F y X 1 B y b 3 l l Y 3 R v c 1 9 J b n Z l c 3 R p Z 2 F j a S V D M y V C M 2 4 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V n Y W N p w 7 N u I i A v P j x F b n R y e S B U e X B l P S J O Y W 1 l V X B k Y X R l Z E F m d G V y R m l s b C I g V m F s d W U 9 I m w w I i A v P j x F b n R y e S B U e X B l P S J S Z X N 1 b H R U e X B l I i B W Y W x 1 Z T 0 i c 1 R h Y m x l I i A v P j x F b n R y e S B U e X B l P S J C d W Z m Z X J O Z X h 0 U m V m c m V z a C I g V m F s d W U 9 I m w x I i A v P j x F b n R y e S B U e X B l P S J G a W x s Z W R D b 2 1 w b G V 0 Z V J l c 3 V s d F R v V 2 9 y a 3 N o Z W V 0 I i B W Y W x 1 Z T 0 i b D A i I C 8 + P E V u d H J 5 I F R 5 c G U 9 I k Z p b G x F c n J v c k N v Z G U i I F Z h b H V l P S J z V W 5 r b m 9 3 b i I g L z 4 8 R W 5 0 c n k g V H l w Z T 0 i R m l s b F N 0 Y X R 1 c y I g V m F s d W U 9 I n N D b 2 1 w b G V 0 Z S I g L z 4 8 R W 5 0 c n k g V H l w Z T 0 i U X V l c n l J R C I g V m F s d W U 9 I n N k O D V m Y z U w M y 0 x O G Z h L T Q x N z M t Y W U 5 Z S 0 w Y W M 3 M G Y 4 M z l j N T U i I C 8 + P E V u d H J 5 I F R 5 c G U 9 I k F k Z G V k V G 9 E Y X R h T W 9 k Z W w i I F Z h b H V l P S J s M C I g L z 4 8 R W 5 0 c n k g V H l w Z T 0 i R m l s b E x h c 3 R V c G R h d G V k I i B W Y W x 1 Z T 0 i Z D I w M j A t M T A t M j J U M D M 6 M j M 6 M D A u M T I w O D g 2 N l o i I C 8 + P E V u d H J 5 I F R 5 c G U 9 I l J l b G F 0 a W 9 u c 2 h p c E l u Z m 9 D b 2 5 0 Y W l u Z X I i I F Z h b H V l P S J z e y Z x d W 9 0 O 2 N v b H V t b k N v d W 5 0 J n F 1 b 3 Q 7 O j E 5 L C Z x d W 9 0 O 2 t l e U N v b H V t b k 5 h b W V z J n F 1 b 3 Q 7 O l t d L C Z x d W 9 0 O 3 F 1 Z X J 5 U m V s Y X R p b 2 5 z a G l w c y Z x d W 9 0 O z p b X S w m c X V v d D t j b 2 x 1 b W 5 J Z G V u d G l 0 a W V z J n F 1 b 3 Q 7 O l s m c X V v d D t T Z W N 0 a W 9 u M S 9 U Y m w x X 1 R h Y m x h X 0 F 1 e G l s a W F y X 1 B y b 3 l l Y 3 R v c 1 9 J b n Z l c 3 R p Z 2 F j a c O z b i 9 T Z S B l e H B h b m R p w 7 M g U 3 R l c D I u e 1 N 0 Z X A y L k P D s 2 R p Z 2 8 g Z G V s I F B y b 3 l l Y 3 R v L D B 9 J n F 1 b 3 Q 7 L C Z x d W 9 0 O 1 N l Y 3 R p b 2 4 x L 1 R i b D F f V G F i b G F f Q X V 4 a W x p Y X J f U H J v e W V j d G 9 z X 0 l u d m V z d G l n Y W N p w 7 N u L 1 N l I G V 4 c G F u Z G n D s y B T d G V w M i 5 7 U 3 R l c D I u X G 5 Q c m 9 5 Z W N 0 b y w x f S Z x d W 9 0 O y w m c X V v d D t T Z W N 0 a W 9 u M S 9 U Y m w x X 1 R h Y m x h X 0 F 1 e G l s a W F y X 1 B y b 3 l l Y 3 R v c 1 9 J b n Z l c 3 R p Z 2 F j a c O z b i 9 T Z S B l e H B h b m R p w 7 M g U 3 R l c D I u e 1 N 0 Z X A y L k V z d G F k b y w y f S Z x d W 9 0 O y w m c X V v d D t T Z W N 0 a W 9 u M S 9 U Y m w x X 1 R h Y m x h X 0 F 1 e G l s a W F y X 1 B y b 3 l l Y 3 R v c 1 9 J b n Z l c 3 R p Z 2 F j a c O z b i 9 T Z S B l e H B h b m R p w 7 M g U 3 R l c D I u e 1 N 0 Z X A y L k Z l Y 2 h h X G 5 J b m l j a W 8 s M 3 0 m c X V v d D s s J n F 1 b 3 Q 7 U 2 V j d G l v b j E v V G J s M V 9 U Y W J s Y V 9 B d X h p b G l h c l 9 Q c m 9 5 Z W N 0 b 3 N f S W 5 2 Z X N 0 a W d h Y 2 n D s 2 4 v U 2 U g Z X h w Y W 5 k a c O z I F N 0 Z X A y L n t T d G V w M i 5 B w 7 F v X G 5 J b m l j L i w 0 f S Z x d W 9 0 O y w m c X V v d D t T Z W N 0 a W 9 u M S 9 U Y m w x X 1 R h Y m x h X 0 F 1 e G l s a W F y X 1 B y b 3 l l Y 3 R v c 1 9 J b n Z l c 3 R p Z 2 F j a c O z b i 9 T Z S B l e H B h b m R p w 7 M g U 3 R l c D I u e 1 N 0 Z X A y L k l u d m V z d G l n Y W R v c l x u U H J p b m N p c G F s L D V 9 J n F 1 b 3 Q 7 L C Z x d W 9 0 O 1 N l Y 3 R p b 2 4 x L 1 R i b D F f V G F i b G F f Q X V 4 a W x p Y X J f U H J v e W V j d G 9 z X 0 l u d m V z d G l n Y W N p w 7 N u L 1 N l I G V 4 c G F u Z G n D s y B T d G V w M i 5 7 U 3 R l c D I u X G 5 B c m V h I G V z d G F 0 Z W d p Y 2 E x L D Z 9 J n F 1 b 3 Q 7 L C Z x d W 9 0 O 1 N l Y 3 R p b 2 4 x L 1 R i b D F f V G F i b G F f Q X V 4 a W x p Y X J f U H J v e W V j d G 9 z X 0 l u d m V z d G l n Y W N p w 7 N u L 1 N l I G V 4 c G F u Z G n D s y B T d G V w M i 5 7 U 3 R l c D I u X G 5 B c m V h I G V z d H J h d G V n a W N h I D I s N 3 0 m c X V v d D s s J n F 1 b 3 Q 7 U 2 V j d G l v b j E v V G J s M V 9 U Y W J s Y V 9 B d X h p b G l h c l 9 Q c m 9 5 Z W N 0 b 3 N f S W 5 2 Z X N 0 a W d h Y 2 n D s 2 4 v U 2 U g Z X h w Y W 5 k a c O z I F N 0 Z X A y L n t T d G V w M i 5 c b k d y d X B v L D h 9 J n F 1 b 3 Q 7 L C Z x d W 9 0 O 1 N l Y 3 R p b 2 4 x L 1 R i b D F f V G F i b G F f Q X V 4 a W x p Y X J f U H J v e W V j d G 9 z X 0 l u d m V z d G l n Y W N p w 7 N u L 1 N l I G V 4 c G F u Z G n D s y B T d G V w M i 5 7 U 3 R l c D I u X G 5 B c m V h L D l 9 J n F 1 b 3 Q 7 L C Z x d W 9 0 O 1 N l Y 3 R p b 2 4 x L 1 R i b D F f V G F i b G F f Q X V 4 a W x p Y X J f U H J v e W V j d G 9 z X 0 l u d m V z d G l n Y W N p w 7 N u L 1 N l I G V 4 c G F u Z G n D s y B T d G V w M i 5 7 U 3 R l c D I u X G 5 D Z W 5 0 c m 8 g Q 2 9 z d G 8 s M T B 9 J n F 1 b 3 Q 7 L C Z x d W 9 0 O 1 N l Y 3 R p b 2 4 x L 1 R i b D F f V G F i b G F f Q X V 4 a W x p Y X J f U H J v e W V j d G 9 z X 0 l u d m V z d G l n Y W N p w 7 N u L 1 N l I G V 4 c G F u Z G n D s y B T d G V w M i 5 7 U 3 R l c D I u U H J v e W V j d G 8 g K y B D w 7 N k a W d v I G R l b C B Q c m 9 5 Z W N 0 b y w x M X 0 m c X V v d D s s J n F 1 b 3 Q 7 U 2 V j d G l v b j E v V G J s M V 9 U Y W J s Y V 9 B d X h p b G l h c l 9 Q c m 9 5 Z W N 0 b 3 N f S W 5 2 Z X N 0 a W d h Y 2 n D s 2 4 v U 2 U g Z X h w Y W 5 k a c O z I F N 0 Z X A y L n t T d G V w M i 5 F b n R p Z G F k I E Z p b m F u Y 2 l h Z G 9 y Y S w x M n 0 m c X V v d D s s J n F 1 b 3 Q 7 U 2 V j d G l v b j E v V G J s M V 9 U Y W J s Y V 9 B d X h p b G l h c l 9 Q c m 9 5 Z W N 0 b 3 N f S W 5 2 Z X N 0 a W d h Y 2 n D s 2 4 v U 2 U g Z X h w Y W 5 k a c O z I F N 0 Z X A y L n t T d G V w M i 5 W Y W x v c i B J b n Z l c n N p w 7 N u L D E z f S Z x d W 9 0 O y w m c X V v d D t T Z W N 0 a W 9 u M S 9 U Y m w x X 1 R h Y m x h X 0 F 1 e G l s a W F y X 1 B y b 3 l l Y 3 R v c 1 9 J b n Z l c 3 R p Z 2 F j a c O z b i 9 T Z S B l e H B h b m R p w 7 M g U 3 R l c D I u e 1 N 0 Z X A y L l V u a W R h Z C B B Y 2 F k w 6 l t a W N h I E F q d X N 0 Y W R h L D E 0 f S Z x d W 9 0 O y w m c X V v d D t T Z W N 0 a W 9 u M S 9 U Y m w x X 1 R h Y m x h X 0 F 1 e G l s a W F y X 1 B y b 3 l l Y 3 R v c 1 9 J b n Z l c 3 R p Z 2 F j a c O z b i 9 T Z S B l e H B h b m R p w 7 M g U 3 R l c D I u e 1 N 0 Z X A y L k x M Q V Z F K i w x N X 0 m c X V v d D s s J n F 1 b 3 Q 7 U 2 V j d G l v b j E v V G J s M V 9 U Y W J s Y V 9 B d X h p b G l h c l 9 Q c m 9 5 Z W N 0 b 3 N f S W 5 2 Z X N 0 a W d h Y 2 n D s 2 4 v U 2 U g Z X h w Y W 5 k a c O z I F N 0 Z X A y L n t T d G V w M i 5 M T E F W R S o q L D E 2 f S Z x d W 9 0 O y w m c X V v d D t T Z W N 0 a W 9 u M S 9 U Y m w x X 1 R h Y m x h X 0 F 1 e G l s a W F y X 1 B y b 3 l l Y 3 R v c 1 9 J b n Z l c 3 R p Z 2 F j a c O z b i 9 T Z S B l e H B h b m R p w 7 M g U 3 R l c D I u e 1 N 0 Z X A y L l R p c G 8 g Z G U g S W 5 2 Z X J z a c O z b i o q L D E 3 f S Z x d W 9 0 O y w m c X V v d D t T Z W N 0 a W 9 u M S 9 U Y m w x X 1 R h Y m x h X 0 F 1 e G l s a W F y X 1 B y b 3 l l Y 3 R v c 1 9 J b n Z l c 3 R p Z 2 F j a c O z b i 9 T Z S B l e H B h b m R p w 7 M g U 3 R l c D I u e 1 N 0 Z X A y L k N v b H V t b j E s M T h 9 J n F 1 b 3 Q 7 X S w m c X V v d D t D b 2 x 1 b W 5 D b 3 V u d C Z x d W 9 0 O z o x O S w m c X V v d D t L Z X l D b 2 x 1 b W 5 O Y W 1 l c y Z x d W 9 0 O z p b X S w m c X V v d D t D b 2 x 1 b W 5 J Z G V u d G l 0 a W V z J n F 1 b 3 Q 7 O l s m c X V v d D t T Z W N 0 a W 9 u M S 9 U Y m w x X 1 R h Y m x h X 0 F 1 e G l s a W F y X 1 B y b 3 l l Y 3 R v c 1 9 J b n Z l c 3 R p Z 2 F j a c O z b i 9 T Z S B l e H B h b m R p w 7 M g U 3 R l c D I u e 1 N 0 Z X A y L k P D s 2 R p Z 2 8 g Z G V s I F B y b 3 l l Y 3 R v L D B 9 J n F 1 b 3 Q 7 L C Z x d W 9 0 O 1 N l Y 3 R p b 2 4 x L 1 R i b D F f V G F i b G F f Q X V 4 a W x p Y X J f U H J v e W V j d G 9 z X 0 l u d m V z d G l n Y W N p w 7 N u L 1 N l I G V 4 c G F u Z G n D s y B T d G V w M i 5 7 U 3 R l c D I u X G 5 Q c m 9 5 Z W N 0 b y w x f S Z x d W 9 0 O y w m c X V v d D t T Z W N 0 a W 9 u M S 9 U Y m w x X 1 R h Y m x h X 0 F 1 e G l s a W F y X 1 B y b 3 l l Y 3 R v c 1 9 J b n Z l c 3 R p Z 2 F j a c O z b i 9 T Z S B l e H B h b m R p w 7 M g U 3 R l c D I u e 1 N 0 Z X A y L k V z d G F k b y w y f S Z x d W 9 0 O y w m c X V v d D t T Z W N 0 a W 9 u M S 9 U Y m w x X 1 R h Y m x h X 0 F 1 e G l s a W F y X 1 B y b 3 l l Y 3 R v c 1 9 J b n Z l c 3 R p Z 2 F j a c O z b i 9 T Z S B l e H B h b m R p w 7 M g U 3 R l c D I u e 1 N 0 Z X A y L k Z l Y 2 h h X G 5 J b m l j a W 8 s M 3 0 m c X V v d D s s J n F 1 b 3 Q 7 U 2 V j d G l v b j E v V G J s M V 9 U Y W J s Y V 9 B d X h p b G l h c l 9 Q c m 9 5 Z W N 0 b 3 N f S W 5 2 Z X N 0 a W d h Y 2 n D s 2 4 v U 2 U g Z X h w Y W 5 k a c O z I F N 0 Z X A y L n t T d G V w M i 5 B w 7 F v X G 5 J b m l j L i w 0 f S Z x d W 9 0 O y w m c X V v d D t T Z W N 0 a W 9 u M S 9 U Y m w x X 1 R h Y m x h X 0 F 1 e G l s a W F y X 1 B y b 3 l l Y 3 R v c 1 9 J b n Z l c 3 R p Z 2 F j a c O z b i 9 T Z S B l e H B h b m R p w 7 M g U 3 R l c D I u e 1 N 0 Z X A y L k l u d m V z d G l n Y W R v c l x u U H J p b m N p c G F s L D V 9 J n F 1 b 3 Q 7 L C Z x d W 9 0 O 1 N l Y 3 R p b 2 4 x L 1 R i b D F f V G F i b G F f Q X V 4 a W x p Y X J f U H J v e W V j d G 9 z X 0 l u d m V z d G l n Y W N p w 7 N u L 1 N l I G V 4 c G F u Z G n D s y B T d G V w M i 5 7 U 3 R l c D I u X G 5 B c m V h I G V z d G F 0 Z W d p Y 2 E x L D Z 9 J n F 1 b 3 Q 7 L C Z x d W 9 0 O 1 N l Y 3 R p b 2 4 x L 1 R i b D F f V G F i b G F f Q X V 4 a W x p Y X J f U H J v e W V j d G 9 z X 0 l u d m V z d G l n Y W N p w 7 N u L 1 N l I G V 4 c G F u Z G n D s y B T d G V w M i 5 7 U 3 R l c D I u X G 5 B c m V h I G V z d H J h d G V n a W N h I D I s N 3 0 m c X V v d D s s J n F 1 b 3 Q 7 U 2 V j d G l v b j E v V G J s M V 9 U Y W J s Y V 9 B d X h p b G l h c l 9 Q c m 9 5 Z W N 0 b 3 N f S W 5 2 Z X N 0 a W d h Y 2 n D s 2 4 v U 2 U g Z X h w Y W 5 k a c O z I F N 0 Z X A y L n t T d G V w M i 5 c b k d y d X B v L D h 9 J n F 1 b 3 Q 7 L C Z x d W 9 0 O 1 N l Y 3 R p b 2 4 x L 1 R i b D F f V G F i b G F f Q X V 4 a W x p Y X J f U H J v e W V j d G 9 z X 0 l u d m V z d G l n Y W N p w 7 N u L 1 N l I G V 4 c G F u Z G n D s y B T d G V w M i 5 7 U 3 R l c D I u X G 5 B c m V h L D l 9 J n F 1 b 3 Q 7 L C Z x d W 9 0 O 1 N l Y 3 R p b 2 4 x L 1 R i b D F f V G F i b G F f Q X V 4 a W x p Y X J f U H J v e W V j d G 9 z X 0 l u d m V z d G l n Y W N p w 7 N u L 1 N l I G V 4 c G F u Z G n D s y B T d G V w M i 5 7 U 3 R l c D I u X G 5 D Z W 5 0 c m 8 g Q 2 9 z d G 8 s M T B 9 J n F 1 b 3 Q 7 L C Z x d W 9 0 O 1 N l Y 3 R p b 2 4 x L 1 R i b D F f V G F i b G F f Q X V 4 a W x p Y X J f U H J v e W V j d G 9 z X 0 l u d m V z d G l n Y W N p w 7 N u L 1 N l I G V 4 c G F u Z G n D s y B T d G V w M i 5 7 U 3 R l c D I u U H J v e W V j d G 8 g K y B D w 7 N k a W d v I G R l b C B Q c m 9 5 Z W N 0 b y w x M X 0 m c X V v d D s s J n F 1 b 3 Q 7 U 2 V j d G l v b j E v V G J s M V 9 U Y W J s Y V 9 B d X h p b G l h c l 9 Q c m 9 5 Z W N 0 b 3 N f S W 5 2 Z X N 0 a W d h Y 2 n D s 2 4 v U 2 U g Z X h w Y W 5 k a c O z I F N 0 Z X A y L n t T d G V w M i 5 F b n R p Z G F k I E Z p b m F u Y 2 l h Z G 9 y Y S w x M n 0 m c X V v d D s s J n F 1 b 3 Q 7 U 2 V j d G l v b j E v V G J s M V 9 U Y W J s Y V 9 B d X h p b G l h c l 9 Q c m 9 5 Z W N 0 b 3 N f S W 5 2 Z X N 0 a W d h Y 2 n D s 2 4 v U 2 U g Z X h w Y W 5 k a c O z I F N 0 Z X A y L n t T d G V w M i 5 W Y W x v c i B J b n Z l c n N p w 7 N u L D E z f S Z x d W 9 0 O y w m c X V v d D t T Z W N 0 a W 9 u M S 9 U Y m w x X 1 R h Y m x h X 0 F 1 e G l s a W F y X 1 B y b 3 l l Y 3 R v c 1 9 J b n Z l c 3 R p Z 2 F j a c O z b i 9 T Z S B l e H B h b m R p w 7 M g U 3 R l c D I u e 1 N 0 Z X A y L l V u a W R h Z C B B Y 2 F k w 6 l t a W N h I E F q d X N 0 Y W R h L D E 0 f S Z x d W 9 0 O y w m c X V v d D t T Z W N 0 a W 9 u M S 9 U Y m w x X 1 R h Y m x h X 0 F 1 e G l s a W F y X 1 B y b 3 l l Y 3 R v c 1 9 J b n Z l c 3 R p Z 2 F j a c O z b i 9 T Z S B l e H B h b m R p w 7 M g U 3 R l c D I u e 1 N 0 Z X A y L k x M Q V Z F K i w x N X 0 m c X V v d D s s J n F 1 b 3 Q 7 U 2 V j d G l v b j E v V G J s M V 9 U Y W J s Y V 9 B d X h p b G l h c l 9 Q c m 9 5 Z W N 0 b 3 N f S W 5 2 Z X N 0 a W d h Y 2 n D s 2 4 v U 2 U g Z X h w Y W 5 k a c O z I F N 0 Z X A y L n t T d G V w M i 5 M T E F W R S o q L D E 2 f S Z x d W 9 0 O y w m c X V v d D t T Z W N 0 a W 9 u M S 9 U Y m w x X 1 R h Y m x h X 0 F 1 e G l s a W F y X 1 B y b 3 l l Y 3 R v c 1 9 J b n Z l c 3 R p Z 2 F j a c O z b i 9 T Z S B l e H B h b m R p w 7 M g U 3 R l c D I u e 1 N 0 Z X A y L l R p c G 8 g Z G U g S W 5 2 Z X J z a c O z b i o q L D E 3 f S Z x d W 9 0 O y w m c X V v d D t T Z W N 0 a W 9 u M S 9 U Y m w x X 1 R h Y m x h X 0 F 1 e G l s a W F y X 1 B y b 3 l l Y 3 R v c 1 9 J b n Z l c 3 R p Z 2 F j a c O z b i 9 T Z S B l e H B h b m R p w 7 M g U 3 R l c D I u e 1 N 0 Z X A y L k N v b H V t b j E s M T h 9 J n F 1 b 3 Q 7 X S w m c X V v d D t S Z W x h d G l v b n N o a X B J b m Z v J n F 1 b 3 Q 7 O l t d f S I g L z 4 8 L 1 N 0 Y W J s Z U V u d H J p Z X M + P C 9 J d G V t P j x J d G V t P j x J d G V t T G 9 j Y X R p b 2 4 + P E l 0 Z W 1 U e X B l P k Z v c m 1 1 b G E 8 L 0 l 0 Z W 1 U e X B l P j x J d G V t U G F 0 a D 5 T Z W N 0 a W 9 u M S 9 U Y m w x X 1 R h Y m x h X 0 F 1 e G l s a W F y X 1 B y b 3 l l Y 3 R v c 1 9 J b n Z l c 3 R p Z 2 F j a S V D M y V C M 2 4 l M j A o M i k v T 3 J p Z 2 V u P C 9 J d G V t U G F 0 a D 4 8 L 0 l 0 Z W 1 M b 2 N h d G l v b j 4 8 U 3 R h Y m x l R W 5 0 c m l l c y A v P j w v S X R l b T 4 8 S X R l b T 4 8 S X R l b U x v Y 2 F 0 a W 9 u P j x J d G V t V H l w Z T 5 G b 3 J t d W x h P C 9 J d G V t V H l w Z T 4 8 S X R l b V B h d G g + U 2 V j d G l v b j E v V G J s M V 9 U Y W J s Y V 9 B d X h p b G l h c l 9 Q c m 9 5 Z W N 0 b 3 N f S W 5 2 Z X N 0 a W d h Y 2 k l Q z M l Q j N u J T I w K D I p L 0 Z p b G F z J T I w Z m l s d H J h Z G F z M j w v S X R l b V B h d G g + P C 9 J d G V t T G 9 j Y X R p b 2 4 + P F N 0 Y W J s Z U V u d H J p Z X M g L z 4 8 L 0 l 0 Z W 0 + P E l 0 Z W 0 + P E l 0 Z W 1 M b 2 N h d G l v b j 4 8 S X R l b V R 5 c G U + R m 9 y b X V s Y T w v S X R l b V R 5 c G U + P E l 0 Z W 1 Q Y X R o P l N l Y 3 R p b 2 4 x L 1 R i b D F f V G F i b G F f Q X V 4 a W x p Y X J f U H J v e W V j d G 9 z X 0 l u d m V z d G l n Y W N p J U M z J U I z b i U y M C g y K S 9 P d H J h c y U y M G N v b H V t b m F z J T I w c X V p d G F k Y X M 8 L 0 l 0 Z W 1 Q Y X R o P j w v S X R l b U x v Y 2 F 0 a W 9 u P j x T d G F i b G V F b n R y a W V z I C 8 + P C 9 J d G V t P j x J d G V t P j x J d G V t T G 9 j Y X R p b 2 4 + P E l 0 Z W 1 U e X B l P k Z v c m 1 1 b G E 8 L 0 l 0 Z W 1 U e X B l P j x J d G V t U G F 0 a D 5 T Z W N 0 a W 9 u M S 9 U Y m w x X 1 R h Y m x h X 0 F 1 e G l s a W F y X 1 B y b 3 l l Y 3 R v c 1 9 J b n Z l c 3 R p Z 2 F j a S V D M y V C M 2 4 l M j A o M i k v U G V y c 2 9 u Y W x p e m F k Y S U y M G F n c m V n Y W R h P C 9 J d G V t U G F 0 a D 4 8 L 0 l 0 Z W 1 M b 2 N h d G l v b j 4 8 U 3 R h Y m x l R W 5 0 c m l l c y A v P j w v S X R l b T 4 8 S X R l b T 4 8 S X R l b U x v Y 2 F 0 a W 9 u P j x J d G V t V H l w Z T 5 G b 3 J t d W x h P C 9 J d G V t V H l w Z T 4 8 S X R l b V B h d G g + U 2 V j d G l v b j E v V G J s M V 9 U Y W J s Y V 9 B d X h p b G l h c l 9 Q c m 9 5 Z W N 0 b 3 N f S W 5 2 Z X N 0 a W d h Y 2 k l Q z M l Q j N u J T I w K D I p L 1 B l c n N v b m F s a X p h Z G E l M j B h Z 3 J l Z 2 F k Y T E 8 L 0 l 0 Z W 1 Q Y X R o P j w v S X R l b U x v Y 2 F 0 a W 9 u P j x T d G F i b G V F b n R y a W V z I C 8 + P C 9 J d G V t P j x J d G V t P j x J d G V t T G 9 j Y X R p b 2 4 + P E l 0 Z W 1 U e X B l P k Z v c m 1 1 b G E 8 L 0 l 0 Z W 1 U e X B l P j x J d G V t U G F 0 a D 5 T Z W N 0 a W 9 u M S 9 U Y m w x X 1 R h Y m x h X 0 F 1 e G l s a W F y X 1 B y b 3 l l Y 3 R v c 1 9 J b n Z l c 3 R p Z 2 F j a S V D M y V C M 2 4 l M j A o M i k v T 3 R y Y X M l M j B j b 2 x 1 b W 5 h c y U y M H F 1 a X R h Z G F z M T w v S X R l b V B h d G g + P C 9 J d G V t T G 9 j Y X R p b 2 4 + P F N 0 Y W J s Z U V u d H J p Z X M g L z 4 8 L 0 l 0 Z W 0 + P E l 0 Z W 0 + P E l 0 Z W 1 M b 2 N h d G l v b j 4 8 S X R l b V R 5 c G U + R m 9 y b X V s Y T w v S X R l b V R 5 c G U + P E l 0 Z W 1 Q Y X R o P l N l Y 3 R p b 2 4 x L 1 R i b D F f V G F i b G F f Q X V 4 a W x p Y X J f U H J v e W V j d G 9 z X 0 l u d m V z d G l n Y W N p J U M z J U I z b i U y M C g y K S 9 T Z S U y M G V 4 c G F u Z G k l Q z M l Q j M l M j B T d G V w M S 4 x P C 9 J d G V t U G F 0 a D 4 8 L 0 l 0 Z W 1 M b 2 N h d G l v b j 4 8 U 3 R h Y m x l R W 5 0 c m l l c y A v P j w v S X R l b T 4 8 S X R l b T 4 8 S X R l b U x v Y 2 F 0 a W 9 u P j x J d G V t V H l w Z T 5 G b 3 J t d W x h P C 9 J d G V t V H l w Z T 4 8 S X R l b V B h d G g + U 2 V j d G l v b j E v V G J s M V 9 U Y W J s Y V 9 B d X h p b G l h c l 9 Q c m 9 5 Z W N 0 b 3 N f S W 5 2 Z X N 0 a W d h Y 2 k l Q z M l Q j N u J T I w K D I p L 0 Z p b G F z J T I w Z m l s d H J h Z G F z P C 9 J d G V t U G F 0 a D 4 8 L 0 l 0 Z W 1 M b 2 N h d G l v b j 4 8 U 3 R h Y m x l R W 5 0 c m l l c y A v P j w v S X R l b T 4 8 S X R l b T 4 8 S X R l b U x v Y 2 F 0 a W 9 u P j x J d G V t V H l w Z T 5 G b 3 J t d W x h P C 9 J d G V t V H l w Z T 4 8 S X R l b V B h d G g + U 2 V j d G l v b j E v V G J s M V 9 U Y W J s Y V 9 B d X h p b G l h c l 9 Q c m 9 5 Z W N 0 b 3 N f S W 5 2 Z X N 0 a W d h Y 2 k l Q z M l Q j N u J T I w K D I p L 1 B l c n N v b m F s a X p h Z G E l M j B h Z 3 J l Z 2 F k Y T I 8 L 0 l 0 Z W 1 Q Y X R o P j w v S X R l b U x v Y 2 F 0 a W 9 u P j x T d G F i b G V F b n R y a W V z I C 8 + P C 9 J d G V t P j x J d G V t P j x J d G V t T G 9 j Y X R p b 2 4 + P E l 0 Z W 1 U e X B l P k Z v c m 1 1 b G E 8 L 0 l 0 Z W 1 U e X B l P j x J d G V t U G F 0 a D 5 T Z W N 0 a W 9 u M S 9 U Y m w x X 1 R h Y m x h X 0 F 1 e G l s a W F y X 1 B y b 3 l l Y 3 R v c 1 9 J b n Z l c 3 R p Z 2 F j a S V D M y V C M 2 4 l M j A o M i k v T 3 R y Y X M l M j B j b 2 x 1 b W 5 h c y U y M H F 1 a X R h Z G F z M j w v S X R l b V B h d G g + P C 9 J d G V t T G 9 j Y X R p b 2 4 + P F N 0 Y W J s Z U V u d H J p Z X M g L z 4 8 L 0 l 0 Z W 0 + P E l 0 Z W 0 + P E l 0 Z W 1 M b 2 N h d G l v b j 4 8 S X R l b V R 5 c G U + R m 9 y b X V s Y T w v S X R l b V R 5 c G U + P E l 0 Z W 1 Q Y X R o P l N l Y 3 R p b 2 4 x L 1 R i b D F f V G F i b G F f Q X V 4 a W x p Y X J f U H J v e W V j d G 9 z X 0 l u d m V z d G l n Y W N p J U M z J U I z b i U y M C g y K S 9 T Z S U y M G V 4 c G F u Z G k l Q z M l Q j M l M j B T d G V w M j w v S X R l b V B h d G g + P C 9 J d G V t T G 9 j Y X R p b 2 4 + P F N 0 Y W J s Z U V u d H J p Z X M g L z 4 8 L 0 l 0 Z W 0 + P E l 0 Z W 0 + P E l 0 Z W 1 M b 2 N h d G l v b j 4 8 S X R l b V R 5 c G U + R m 9 y b X V s Y T w v S X R l b V R 5 c G U + P E l 0 Z W 1 Q Y X R o P l N l Y 3 R p b 2 4 x L 1 R i b D J f V G F i b G F f Q X V 4 a W x p Y X J f U H J v Z H V j d G 9 z 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l Z 2 F j a c O z b i 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G a W x s U 3 R h d H V z I i B W Y W x 1 Z T 0 i c 0 N v b X B s Z X R l I i A v P j x F b n R y e S B U e X B l P S J G a W x s R X J y b 3 J D b 2 R l I i B W Y W x 1 Z T 0 i c 1 V u a 2 5 v d 2 4 i I C 8 + P E V u d H J 5 I F R 5 c G U 9 I k x v Y W R l Z F R v Q W 5 h b H l z a X N T Z X J 2 a W N l c y I g V m F s d W U 9 I m w w I i A v P j x F b n R y e S B U e X B l P S J B Z G R l Z F R v R G F 0 Y U 1 v Z G V s I i B W Y W x 1 Z T 0 i b D A i I C 8 + P E V u d H J 5 I F R 5 c G U 9 I k Z p b G x M Y X N 0 V X B k Y X R l Z C I g V m F s d W U 9 I m Q y M D I w L T E w L T I y V D A z O j I z O j A w L j E y N T g 3 N T d a I i A v P j x F b n R y e S B U e X B l P S J S Z W x h d G l v b n N o a X B J b m Z v Q 2 9 u d G F p b m V y I i B W Y W x 1 Z T 0 i c 3 s m c X V v d D t j b 2 x 1 b W 5 D b 3 V u d C Z x d W 9 0 O z o x O S w m c X V v d D t r Z X l D b 2 x 1 b W 5 O Y W 1 l c y Z x d W 9 0 O z p b X S w m c X V v d D t x d W V y e V J l b G F 0 a W 9 u c 2 h p c H M m c X V v d D s 6 W 1 0 s J n F 1 b 3 Q 7 Y 2 9 s d W 1 u S W R l b n R p d G l l c y Z x d W 9 0 O z p b J n F 1 b 3 Q 7 U 2 V j d G l v b j E v V G J s M V 9 U Y W J s Y V 9 B d X h p b G l h c l 9 Q c m 9 5 Z W N 0 b 3 N f S W 5 2 Z X N 0 a W d h Y 2 n D s 2 4 v U 2 U g Z X h w Y W 5 k a c O z I F N 0 Z X A y L n t T d G V w M i 5 D w 7 N k a W d v I G R l b C B Q c m 9 5 Z W N 0 b y w w f S Z x d W 9 0 O y w m c X V v d D t T Z W N 0 a W 9 u M S 9 U Y m w x X 1 R h Y m x h X 0 F 1 e G l s a W F y X 1 B y b 3 l l Y 3 R v c 1 9 J b n Z l c 3 R p Z 2 F j a c O z b i 9 T Z S B l e H B h b m R p w 7 M g U 3 R l c D I u e 1 N 0 Z X A y L l x u U H J v e W V j d G 8 s M X 0 m c X V v d D s s J n F 1 b 3 Q 7 U 2 V j d G l v b j E v V G J s M V 9 U Y W J s Y V 9 B d X h p b G l h c l 9 Q c m 9 5 Z W N 0 b 3 N f S W 5 2 Z X N 0 a W d h Y 2 n D s 2 4 v U 2 U g Z X h w Y W 5 k a c O z I F N 0 Z X A y L n t T d G V w M i 5 F c 3 R h Z G 8 s M n 0 m c X V v d D s s J n F 1 b 3 Q 7 U 2 V j d G l v b j E v V G J s M V 9 U Y W J s Y V 9 B d X h p b G l h c l 9 Q c m 9 5 Z W N 0 b 3 N f S W 5 2 Z X N 0 a W d h Y 2 n D s 2 4 v U 2 U g Z X h w Y W 5 k a c O z I F N 0 Z X A y L n t T d G V w M i 5 G Z W N o Y V x u S W 5 p Y 2 l v L D N 9 J n F 1 b 3 Q 7 L C Z x d W 9 0 O 1 N l Y 3 R p b 2 4 x L 1 R i b D F f V G F i b G F f Q X V 4 a W x p Y X J f U H J v e W V j d G 9 z X 0 l u d m V z d G l n Y W N p w 7 N u L 1 N l I G V 4 c G F u Z G n D s y B T d G V w M i 5 7 U 3 R l c D I u Q c O x b 1 x u S W 5 p Y y 4 s N H 0 m c X V v d D s s J n F 1 b 3 Q 7 U 2 V j d G l v b j E v V G J s M V 9 U Y W J s Y V 9 B d X h p b G l h c l 9 Q c m 9 5 Z W N 0 b 3 N f S W 5 2 Z X N 0 a W d h Y 2 n D s 2 4 v U 2 U g Z X h w Y W 5 k a c O z I F N 0 Z X A y L n t T d G V w M i 5 J b n Z l c 3 R p Z 2 F k b 3 J c b l B y a W 5 j a X B h b C w 1 f S Z x d W 9 0 O y w m c X V v d D t T Z W N 0 a W 9 u M S 9 U Y m w x X 1 R h Y m x h X 0 F 1 e G l s a W F y X 1 B y b 3 l l Y 3 R v c 1 9 J b n Z l c 3 R p Z 2 F j a c O z b i 9 T Z S B l e H B h b m R p w 7 M g U 3 R l c D I u e 1 N 0 Z X A y L l x u Q X J l Y S B l c 3 R h d G V n a W N h M S w 2 f S Z x d W 9 0 O y w m c X V v d D t T Z W N 0 a W 9 u M S 9 U Y m w x X 1 R h Y m x h X 0 F 1 e G l s a W F y X 1 B y b 3 l l Y 3 R v c 1 9 J b n Z l c 3 R p Z 2 F j a c O z b i 9 T Z S B l e H B h b m R p w 7 M g U 3 R l c D I u e 1 N 0 Z X A y L l x u Q X J l Y S B l c 3 R y Y X R l Z 2 l j Y S A y L D d 9 J n F 1 b 3 Q 7 L C Z x d W 9 0 O 1 N l Y 3 R p b 2 4 x L 1 R i b D F f V G F i b G F f Q X V 4 a W x p Y X J f U H J v e W V j d G 9 z X 0 l u d m V z d G l n Y W N p w 7 N u L 1 N l I G V 4 c G F u Z G n D s y B T d G V w M i 5 7 U 3 R l c D I u X G 5 H c n V w b y w 4 f S Z x d W 9 0 O y w m c X V v d D t T Z W N 0 a W 9 u M S 9 U Y m w x X 1 R h Y m x h X 0 F 1 e G l s a W F y X 1 B y b 3 l l Y 3 R v c 1 9 J b n Z l c 3 R p Z 2 F j a c O z b i 9 T Z S B l e H B h b m R p w 7 M g U 3 R l c D I u e 1 N 0 Z X A y L l x u Q X J l Y S w 5 f S Z x d W 9 0 O y w m c X V v d D t T Z W N 0 a W 9 u M S 9 U Y m w x X 1 R h Y m x h X 0 F 1 e G l s a W F y X 1 B y b 3 l l Y 3 R v c 1 9 J b n Z l c 3 R p Z 2 F j a c O z b i 9 T Z S B l e H B h b m R p w 7 M g U 3 R l c D I u e 1 N 0 Z X A y L l x u Q 2 V u d H J v I E N v c 3 R v L D E w f S Z x d W 9 0 O y w m c X V v d D t T Z W N 0 a W 9 u M S 9 U Y m w x X 1 R h Y m x h X 0 F 1 e G l s a W F y X 1 B y b 3 l l Y 3 R v c 1 9 J b n Z l c 3 R p Z 2 F j a c O z b i 9 T Z S B l e H B h b m R p w 7 M g U 3 R l c D I u e 1 N 0 Z X A y L l B y b 3 l l Y 3 R v I C s g Q 8 O z Z G l n b y B k Z W w g U H J v e W V j d G 8 s M T F 9 J n F 1 b 3 Q 7 L C Z x d W 9 0 O 1 N l Y 3 R p b 2 4 x L 1 R i b D F f V G F i b G F f Q X V 4 a W x p Y X J f U H J v e W V j d G 9 z X 0 l u d m V z d G l n Y W N p w 7 N u L 1 N l I G V 4 c G F u Z G n D s y B T d G V w M i 5 7 U 3 R l c D I u R W 5 0 a W R h Z C B G a W 5 h b m N p Y W R v c m E s M T J 9 J n F 1 b 3 Q 7 L C Z x d W 9 0 O 1 N l Y 3 R p b 2 4 x L 1 R i b D F f V G F i b G F f Q X V 4 a W x p Y X J f U H J v e W V j d G 9 z X 0 l u d m V z d G l n Y W N p w 7 N u L 1 N l I G V 4 c G F u Z G n D s y B T d G V w M i 5 7 U 3 R l c D I u V m F s b 3 I g S W 5 2 Z X J z a c O z b i w x M 3 0 m c X V v d D s s J n F 1 b 3 Q 7 U 2 V j d G l v b j E v V G J s M V 9 U Y W J s Y V 9 B d X h p b G l h c l 9 Q c m 9 5 Z W N 0 b 3 N f S W 5 2 Z X N 0 a W d h Y 2 n D s 2 4 v U 2 U g Z X h w Y W 5 k a c O z I F N 0 Z X A y L n t T d G V w M i 5 V b m l k Y W Q g Q W N h Z M O p b W l j Y S B B a n V z d G F k Y S w x N H 0 m c X V v d D s s J n F 1 b 3 Q 7 U 2 V j d G l v b j E v V G J s M V 9 U Y W J s Y V 9 B d X h p b G l h c l 9 Q c m 9 5 Z W N 0 b 3 N f S W 5 2 Z X N 0 a W d h Y 2 n D s 2 4 v U 2 U g Z X h w Y W 5 k a c O z I F N 0 Z X A y L n t T d G V w M i 5 M T E F W R S o s M T V 9 J n F 1 b 3 Q 7 L C Z x d W 9 0 O 1 N l Y 3 R p b 2 4 x L 1 R i b D F f V G F i b G F f Q X V 4 a W x p Y X J f U H J v e W V j d G 9 z X 0 l u d m V z d G l n Y W N p w 7 N u L 1 N l I G V 4 c G F u Z G n D s y B T d G V w M i 5 7 U 3 R l c D I u T E x B V k U q K i w x N n 0 m c X V v d D s s J n F 1 b 3 Q 7 U 2 V j d G l v b j E v V G J s M V 9 U Y W J s Y V 9 B d X h p b G l h c l 9 Q c m 9 5 Z W N 0 b 3 N f S W 5 2 Z X N 0 a W d h Y 2 n D s 2 4 v U 2 U g Z X h w Y W 5 k a c O z I F N 0 Z X A y L n t T d G V w M i 5 U a X B v I G R l I E l u d m V y c 2 n D s 2 4 q K i w x N 3 0 m c X V v d D s s J n F 1 b 3 Q 7 U 2 V j d G l v b j E v V G J s M V 9 U Y W J s Y V 9 B d X h p b G l h c l 9 Q c m 9 5 Z W N 0 b 3 N f S W 5 2 Z X N 0 a W d h Y 2 n D s 2 4 v U 2 U g Z X h w Y W 5 k a c O z I F N 0 Z X A y L n t T d G V w M i 5 D b 2 x 1 b W 4 x L D E 4 f S Z x d W 9 0 O 1 0 s J n F 1 b 3 Q 7 Q 2 9 s d W 1 u Q 2 9 1 b n Q m c X V v d D s 6 M T k s J n F 1 b 3 Q 7 S 2 V 5 Q 2 9 s d W 1 u T m F t Z X M m c X V v d D s 6 W 1 0 s J n F 1 b 3 Q 7 Q 2 9 s d W 1 u S W R l b n R p d G l l c y Z x d W 9 0 O z p b J n F 1 b 3 Q 7 U 2 V j d G l v b j E v V G J s M V 9 U Y W J s Y V 9 B d X h p b G l h c l 9 Q c m 9 5 Z W N 0 b 3 N f S W 5 2 Z X N 0 a W d h Y 2 n D s 2 4 v U 2 U g Z X h w Y W 5 k a c O z I F N 0 Z X A y L n t T d G V w M i 5 D w 7 N k a W d v I G R l b C B Q c m 9 5 Z W N 0 b y w w f S Z x d W 9 0 O y w m c X V v d D t T Z W N 0 a W 9 u M S 9 U Y m w x X 1 R h Y m x h X 0 F 1 e G l s a W F y X 1 B y b 3 l l Y 3 R v c 1 9 J b n Z l c 3 R p Z 2 F j a c O z b i 9 T Z S B l e H B h b m R p w 7 M g U 3 R l c D I u e 1 N 0 Z X A y L l x u U H J v e W V j d G 8 s M X 0 m c X V v d D s s J n F 1 b 3 Q 7 U 2 V j d G l v b j E v V G J s M V 9 U Y W J s Y V 9 B d X h p b G l h c l 9 Q c m 9 5 Z W N 0 b 3 N f S W 5 2 Z X N 0 a W d h Y 2 n D s 2 4 v U 2 U g Z X h w Y W 5 k a c O z I F N 0 Z X A y L n t T d G V w M i 5 F c 3 R h Z G 8 s M n 0 m c X V v d D s s J n F 1 b 3 Q 7 U 2 V j d G l v b j E v V G J s M V 9 U Y W J s Y V 9 B d X h p b G l h c l 9 Q c m 9 5 Z W N 0 b 3 N f S W 5 2 Z X N 0 a W d h Y 2 n D s 2 4 v U 2 U g Z X h w Y W 5 k a c O z I F N 0 Z X A y L n t T d G V w M i 5 G Z W N o Y V x u S W 5 p Y 2 l v L D N 9 J n F 1 b 3 Q 7 L C Z x d W 9 0 O 1 N l Y 3 R p b 2 4 x L 1 R i b D F f V G F i b G F f Q X V 4 a W x p Y X J f U H J v e W V j d G 9 z X 0 l u d m V z d G l n Y W N p w 7 N u L 1 N l I G V 4 c G F u Z G n D s y B T d G V w M i 5 7 U 3 R l c D I u Q c O x b 1 x u S W 5 p Y y 4 s N H 0 m c X V v d D s s J n F 1 b 3 Q 7 U 2 V j d G l v b j E v V G J s M V 9 U Y W J s Y V 9 B d X h p b G l h c l 9 Q c m 9 5 Z W N 0 b 3 N f S W 5 2 Z X N 0 a W d h Y 2 n D s 2 4 v U 2 U g Z X h w Y W 5 k a c O z I F N 0 Z X A y L n t T d G V w M i 5 J b n Z l c 3 R p Z 2 F k b 3 J c b l B y a W 5 j a X B h b C w 1 f S Z x d W 9 0 O y w m c X V v d D t T Z W N 0 a W 9 u M S 9 U Y m w x X 1 R h Y m x h X 0 F 1 e G l s a W F y X 1 B y b 3 l l Y 3 R v c 1 9 J b n Z l c 3 R p Z 2 F j a c O z b i 9 T Z S B l e H B h b m R p w 7 M g U 3 R l c D I u e 1 N 0 Z X A y L l x u Q X J l Y S B l c 3 R h d G V n a W N h M S w 2 f S Z x d W 9 0 O y w m c X V v d D t T Z W N 0 a W 9 u M S 9 U Y m w x X 1 R h Y m x h X 0 F 1 e G l s a W F y X 1 B y b 3 l l Y 3 R v c 1 9 J b n Z l c 3 R p Z 2 F j a c O z b i 9 T Z S B l e H B h b m R p w 7 M g U 3 R l c D I u e 1 N 0 Z X A y L l x u Q X J l Y S B l c 3 R y Y X R l Z 2 l j Y S A y L D d 9 J n F 1 b 3 Q 7 L C Z x d W 9 0 O 1 N l Y 3 R p b 2 4 x L 1 R i b D F f V G F i b G F f Q X V 4 a W x p Y X J f U H J v e W V j d G 9 z X 0 l u d m V z d G l n Y W N p w 7 N u L 1 N l I G V 4 c G F u Z G n D s y B T d G V w M i 5 7 U 3 R l c D I u X G 5 H c n V w b y w 4 f S Z x d W 9 0 O y w m c X V v d D t T Z W N 0 a W 9 u M S 9 U Y m w x X 1 R h Y m x h X 0 F 1 e G l s a W F y X 1 B y b 3 l l Y 3 R v c 1 9 J b n Z l c 3 R p Z 2 F j a c O z b i 9 T Z S B l e H B h b m R p w 7 M g U 3 R l c D I u e 1 N 0 Z X A y L l x u Q X J l Y S w 5 f S Z x d W 9 0 O y w m c X V v d D t T Z W N 0 a W 9 u M S 9 U Y m w x X 1 R h Y m x h X 0 F 1 e G l s a W F y X 1 B y b 3 l l Y 3 R v c 1 9 J b n Z l c 3 R p Z 2 F j a c O z b i 9 T Z S B l e H B h b m R p w 7 M g U 3 R l c D I u e 1 N 0 Z X A y L l x u Q 2 V u d H J v I E N v c 3 R v L D E w f S Z x d W 9 0 O y w m c X V v d D t T Z W N 0 a W 9 u M S 9 U Y m w x X 1 R h Y m x h X 0 F 1 e G l s a W F y X 1 B y b 3 l l Y 3 R v c 1 9 J b n Z l c 3 R p Z 2 F j a c O z b i 9 T Z S B l e H B h b m R p w 7 M g U 3 R l c D I u e 1 N 0 Z X A y L l B y b 3 l l Y 3 R v I C s g Q 8 O z Z G l n b y B k Z W w g U H J v e W V j d G 8 s M T F 9 J n F 1 b 3 Q 7 L C Z x d W 9 0 O 1 N l Y 3 R p b 2 4 x L 1 R i b D F f V G F i b G F f Q X V 4 a W x p Y X J f U H J v e W V j d G 9 z X 0 l u d m V z d G l n Y W N p w 7 N u L 1 N l I G V 4 c G F u Z G n D s y B T d G V w M i 5 7 U 3 R l c D I u R W 5 0 a W R h Z C B G a W 5 h b m N p Y W R v c m E s M T J 9 J n F 1 b 3 Q 7 L C Z x d W 9 0 O 1 N l Y 3 R p b 2 4 x L 1 R i b D F f V G F i b G F f Q X V 4 a W x p Y X J f U H J v e W V j d G 9 z X 0 l u d m V z d G l n Y W N p w 7 N u L 1 N l I G V 4 c G F u Z G n D s y B T d G V w M i 5 7 U 3 R l c D I u V m F s b 3 I g S W 5 2 Z X J z a c O z b i w x M 3 0 m c X V v d D s s J n F 1 b 3 Q 7 U 2 V j d G l v b j E v V G J s M V 9 U Y W J s Y V 9 B d X h p b G l h c l 9 Q c m 9 5 Z W N 0 b 3 N f S W 5 2 Z X N 0 a W d h Y 2 n D s 2 4 v U 2 U g Z X h w Y W 5 k a c O z I F N 0 Z X A y L n t T d G V w M i 5 V b m l k Y W Q g Q W N h Z M O p b W l j Y S B B a n V z d G F k Y S w x N H 0 m c X V v d D s s J n F 1 b 3 Q 7 U 2 V j d G l v b j E v V G J s M V 9 U Y W J s Y V 9 B d X h p b G l h c l 9 Q c m 9 5 Z W N 0 b 3 N f S W 5 2 Z X N 0 a W d h Y 2 n D s 2 4 v U 2 U g Z X h w Y W 5 k a c O z I F N 0 Z X A y L n t T d G V w M i 5 M T E F W R S o s M T V 9 J n F 1 b 3 Q 7 L C Z x d W 9 0 O 1 N l Y 3 R p b 2 4 x L 1 R i b D F f V G F i b G F f Q X V 4 a W x p Y X J f U H J v e W V j d G 9 z X 0 l u d m V z d G l n Y W N p w 7 N u L 1 N l I G V 4 c G F u Z G n D s y B T d G V w M i 5 7 U 3 R l c D I u T E x B V k U q K i w x N n 0 m c X V v d D s s J n F 1 b 3 Q 7 U 2 V j d G l v b j E v V G J s M V 9 U Y W J s Y V 9 B d X h p b G l h c l 9 Q c m 9 5 Z W N 0 b 3 N f S W 5 2 Z X N 0 a W d h Y 2 n D s 2 4 v U 2 U g Z X h w Y W 5 k a c O z I F N 0 Z X A y L n t T d G V w M i 5 U a X B v I G R l I E l u d m V y c 2 n D s 2 4 q K i w x N 3 0 m c X V v d D s s J n F 1 b 3 Q 7 U 2 V j d G l v b j E v V G J s M V 9 U Y W J s Y V 9 B d X h p b G l h c l 9 Q c m 9 5 Z W N 0 b 3 N f S W 5 2 Z X N 0 a W d h Y 2 n D s 2 4 v U 2 U g Z X h w Y W 5 k a c O z I F N 0 Z X A y L n t T d G V w M i 5 D b 2 x 1 b W 4 x L D E 4 f S Z x d W 9 0 O 1 0 s J n F 1 b 3 Q 7 U m V s Y X R p b 2 5 z a G l w S W 5 m b y Z x d W 9 0 O z p b X X 0 i I C 8 + P C 9 T d G F i b G V F b n R y a W V z P j w v S X R l b T 4 8 S X R l b T 4 8 S X R l b U x v Y 2 F 0 a W 9 u P j x J d G V t V H l w Z T 5 G b 3 J t d W x h P C 9 J d G V t V H l w Z T 4 8 S X R l b V B h d G g + U 2 V j d G l v b j E v V G J s M l 9 U Y W J s Y V 9 B d X h p b G l h c l 9 Q c m 9 k d W N 0 b 3 M l M j A o M i k v T 3 J p Z 2 V u P C 9 J d G V t U G F 0 a D 4 8 L 0 l 0 Z W 1 M b 2 N h d G l v b j 4 8 U 3 R h Y m x l R W 5 0 c m l l c y A v P j w v S X R l b T 4 8 S X R l b T 4 8 S X R l b U x v Y 2 F 0 a W 9 u P j x J d G V t V H l w Z T 5 G b 3 J t d W x h P C 9 J d G V t V H l w Z T 4 8 S X R l b V B h d G g + U 2 V j d G l v b j E v V G J s M l 9 U Y W J s Y V 9 B d X h p b G l h c l 9 Q c m 9 k d W N 0 b 3 M l M j A o M i k v R m l s Y X M l M j B m a W x 0 c m F k Y X M x P C 9 J d G V t U G F 0 a D 4 8 L 0 l 0 Z W 1 M b 2 N h d G l v b j 4 8 U 3 R h Y m x l R W 5 0 c m l l c y A v P j w v S X R l b T 4 8 S X R l b T 4 8 S X R l b U x v Y 2 F 0 a W 9 u P j x J d G V t V H l w Z T 5 G b 3 J t d W x h P C 9 J d G V t V H l w Z T 4 8 S X R l b V B h d G g + U 2 V j d G l v b j E v V G J s M l 9 U Y W J s Y V 9 B d X h p b G l h c l 9 Q c m 9 k d W N 0 b 3 M l M j A o M i k v T 3 R y Y X M l M j B j b 2 x 1 b W 5 h c y U y M H F 1 a X R h Z G F z P C 9 J d G V t U G F 0 a D 4 8 L 0 l 0 Z W 1 M b 2 N h d G l v b j 4 8 U 3 R h Y m x l R W 5 0 c m l l c y A v P j w v S X R l b T 4 8 S X R l b T 4 8 S X R l b U x v Y 2 F 0 a W 9 u P j x J d G V t V H l w Z T 5 G b 3 J t d W x h P C 9 J d G V t V H l w Z T 4 8 S X R l b V B h d G g + U 2 V j d G l v b j E v V G J s M l 9 U Y W J s Y V 9 B d X h p b G l h c l 9 Q c m 9 k d W N 0 b 3 M l M j A o M i k v U G V y c 2 9 u Y W x p e m F k Y S U y M G F n c m V n Y W R h P C 9 J d G V t U G F 0 a D 4 8 L 0 l 0 Z W 1 M b 2 N h d G l v b j 4 8 U 3 R h Y m x l R W 5 0 c m l l c y A v P j w v S X R l b T 4 8 S X R l b T 4 8 S X R l b U x v Y 2 F 0 a W 9 u P j x J d G V t V H l w Z T 5 G b 3 J t d W x h P C 9 J d G V t V H l w Z T 4 8 S X R l b V B h d G g + U 2 V j d G l v b j E v V G J s M l 9 U Y W J s Y V 9 B d X h p b G l h c l 9 Q c m 9 k d W N 0 b 3 M l M j A o M i k v U G V y c 2 9 u Y W x p e m F k Y S U y M G F n c m V n Y W R h M T w v S X R l b V B h d G g + P C 9 J d G V t T G 9 j Y X R p b 2 4 + P F N 0 Y W J s Z U V u d H J p Z X M g L z 4 8 L 0 l 0 Z W 0 + P E l 0 Z W 0 + P E l 0 Z W 1 M b 2 N h d G l v b j 4 8 S X R l b V R 5 c G U + R m 9 y b X V s Y T w v S X R l b V R 5 c G U + P E l 0 Z W 1 Q Y X R o P l N l Y 3 R p b 2 4 x L 1 R i b D J f V G F i b G F f Q X V 4 a W x p Y X J f U H J v Z H V j d G 9 z J T I w K D I p L 0 9 0 c m F z J T I w Y 2 9 s d W 1 u Y X M l M j B x d W l 0 Y W R h c z E 8 L 0 l 0 Z W 1 Q Y X R o P j w v S X R l b U x v Y 2 F 0 a W 9 u P j x T d G F i b G V F b n R y a W V z I C 8 + P C 9 J d G V t P j x J d G V t P j x J d G V t T G 9 j Y X R p b 2 4 + P E l 0 Z W 1 U e X B l P k Z v c m 1 1 b G E 8 L 0 l 0 Z W 1 U e X B l P j x J d G V t U G F 0 a D 5 T Z W N 0 a W 9 u M S 9 U Y m w y X 1 R h Y m x h X 0 F 1 e G l s a W F y X 1 B y b 2 R 1 Y 3 R v c y U y M C g y K S 9 T Z S U y M G V 4 c G F u Z G k l Q z M l Q j M l M j B T d G V w M S 4 x P C 9 J d G V t U G F 0 a D 4 8 L 0 l 0 Z W 1 M b 2 N h d G l v b j 4 8 U 3 R h Y m x l R W 5 0 c m l l c y A v P j w v S X R l b T 4 8 S X R l b T 4 8 S X R l b U x v Y 2 F 0 a W 9 u P j x J d G V t V H l w Z T 5 G b 3 J t d W x h P C 9 J d G V t V H l w Z T 4 8 S X R l b V B h d G g + U 2 V j d G l v b j E v V G J s M l 9 U Y W J s Y V 9 B d X h p b G l h c l 9 Q c m 9 k d W N 0 b 3 M l M j A o M i k v R m l s Y X M l M j B m a W x 0 c m F k Y X M 8 L 0 l 0 Z W 1 Q Y X R o P j w v S X R l b U x v Y 2 F 0 a W 9 u P j x T d G F i b G V F b n R y a W V z I C 8 + P C 9 J d G V t P j x J d G V t P j x J d G V t T G 9 j Y X R p b 2 4 + P E l 0 Z W 1 U e X B l P k Z v c m 1 1 b G E 8 L 0 l 0 Z W 1 U e X B l P j x J d G V t U G F 0 a D 5 T Z W N 0 a W 9 u M S 9 U Y m w y X 1 R h Y m x h X 0 F 1 e G l s a W F y X 1 B y b 2 R 1 Y 3 R v c y U y M C g y K S 9 Q Z X J z b 2 5 h b G l 6 Y W R h J T I w Y W d y Z W d h Z G E y P C 9 J d G V t U G F 0 a D 4 8 L 0 l 0 Z W 1 M b 2 N h d G l v b j 4 8 U 3 R h Y m x l R W 5 0 c m l l c y A v P j w v S X R l b T 4 8 S X R l b T 4 8 S X R l b U x v Y 2 F 0 a W 9 u P j x J d G V t V H l w Z T 5 G b 3 J t d W x h P C 9 J d G V t V H l w Z T 4 8 S X R l b V B h d G g + U 2 V j d G l v b j E v V G J s M l 9 U Y W J s Y V 9 B d X h p b G l h c l 9 Q c m 9 k d W N 0 b 3 M l M j A o M i k v T 3 R y Y X M l M j B j b 2 x 1 b W 5 h c y U y M H F 1 a X R h Z G F z M j w v S X R l b V B h d G g + P C 9 J d G V t T G 9 j Y X R p b 2 4 + P F N 0 Y W J s Z U V u d H J p Z X M g L z 4 8 L 0 l 0 Z W 0 + P E l 0 Z W 0 + P E l 0 Z W 1 M b 2 N h d G l v b j 4 8 S X R l b V R 5 c G U + R m 9 y b X V s Y T w v S X R l b V R 5 c G U + P E l 0 Z W 1 Q Y X R o P l N l Y 3 R p b 2 4 x L 1 R i b D J f V G F i b G F f Q X V 4 a W x p Y X J f U H J v Z H V j d G 9 z J T I w K D I p L 1 N l J T I w Z X h w Y W 5 k a S V D M y V C M y U y M F N 0 Z X A y P C 9 J d G V t U G F 0 a D 4 8 L 0 l 0 Z W 1 M b 2 N h d G l v b j 4 8 U 3 R h Y m x l R W 5 0 c m l l c y A v P j w v S X R l b T 4 8 S X R l b T 4 8 S X R l b U x v Y 2 F 0 a W 9 u P j x J d G V t V H l w Z T 5 G b 3 J t d W x h P C 9 J d G V t V H l w Z T 4 8 S X R l b V B h d G g + U 2 V j d G l v b j E v Q 3 V h Z H J v J T I z N i U y M F B y b 3 l l Y 3 R v c y U y M E l u d m V z d G l n Y W N p J U M z J U I z b i 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O Y W 1 l V X B k Y X R l Z E F m d G V y R m l s b C I g V m F s d W U 9 I m w w I i A v P j x F b n R y e S B U e X B l P S J O Y X Z p Z 2 F 0 a W 9 u U 3 R l c E 5 h b W U i I F Z h b H V l P S J z T m F 2 Z W d h Y 2 n D s 2 4 i I C 8 + P E V u d H J 5 I F R 5 c G U 9 I k Z p b G x l Z E N v b X B s Z X R l U m V z d W x 0 V G 9 X b 3 J r c 2 h l Z X Q i I F Z h b H V l P S J s M C I g L z 4 8 R W 5 0 c n k g V H l w Z T 0 i R m l s b E N v d W 5 0 I i B W Y W x 1 Z T 0 i b D E x N D A 2 I i A v P j x F b n R y e S B U e X B l P S J G a W x s R X J y b 3 J D b 2 R l I i B W Y W x 1 Z T 0 i c 1 V u a 2 5 v d 2 4 i I C 8 + P E V u d H J 5 I F R 5 c G U 9 I k Z p b G x F c n J v c k N v d W 5 0 I i B W Y W x 1 Z T 0 i b D A i I C 8 + P E V u d H J 5 I F R 5 c G U 9 I k Z p b G x M Y X N 0 V X B k Y X R l Z C I g V m F s d W U 9 I m Q y M D I w L T E w L T E 5 V D E 0 O j E 1 O j M 0 L j E 1 O D I x M T J a I i A v P j x F b n R y e S B U e X B l P S J G a W x s Q 2 9 s d W 1 u V H l w Z X M i I F Z h b H V l P S J z Q U F B Q U F B Q U F B Q U F B Q U F B Q U F B Q U F B Q U F B Q U F B Q U F B Q U F B Q U E 9 I i A v P j x F b n R y e S B U e X B l P S J G a W x s Q 2 9 s d W 1 u T m F t Z X M i I F Z h b H V l P S J z W y Z x d W 9 0 O 1 N 0 Z X A y L k P D s 2 R p Z 2 8 g Z G V s I F B y b 3 l l Y 3 R v J n F 1 b 3 Q 7 L C Z x d W 9 0 O 1 N 0 Z X A y L l x u U H J v e W V j d G 8 m c X V v d D s s J n F 1 b 3 Q 7 U 3 R l c D I u R X N 0 Y W R v J n F 1 b 3 Q 7 L C Z x d W 9 0 O 1 N 0 Z X A y L k Z l Y 2 h h X G 5 J b m l j a W 8 m c X V v d D s s J n F 1 b 3 Q 7 U 3 R l c D I u Q c O x b 1 x u S W 5 p Y y 4 m c X V v d D s s J n F 1 b 3 Q 7 U 3 R l c D I u S W 5 2 Z X N 0 a W d h Z G 9 y X G 5 Q c m l u Y 2 l w Y W w m c X V v d D s s J n F 1 b 3 Q 7 U 3 R l c D I u X G 5 B c m V h I G V z d G F 0 Z W d p Y 2 E x J n F 1 b 3 Q 7 L C Z x d W 9 0 O 1 N 0 Z X A y L l x u Q X J l Y S B l c 3 R y Y X R l Z 2 l j Y S A y J n F 1 b 3 Q 7 L C Z x d W 9 0 O 1 N 0 Z X A y L l x u R 3 J 1 c G 8 m c X V v d D s s J n F 1 b 3 Q 7 U 3 R l c D I u X G 5 B c m V h J n F 1 b 3 Q 7 L C Z x d W 9 0 O 1 N 0 Z X A y L l x u Q 2 V u d H J v I E N v c 3 R v J n F 1 b 3 Q 7 L C Z x d W 9 0 O 1 N 0 Z X A y L l B y b 3 l l Y 3 R v I C s g Q 8 O z Z G l n b y B k Z W w g U H J v e W V j d G 8 m c X V v d D s s J n F 1 b 3 Q 7 U 3 R l c D I u R W 5 0 a W R h Z C B G a W 5 h b m N p Y W R v c m E m c X V v d D s s J n F 1 b 3 Q 7 U 3 R l c D I u V m F s b 3 I g S W 5 2 Z X J z a c O z b i Z x d W 9 0 O y w m c X V v d D t T d G V w M i 5 V b m l k Y W Q g Q W N h Z M O p b W l j Y S B B a n V z d G F k Y S Z x d W 9 0 O y w m c X V v d D t T d G V w M i 5 M T E F W R S o m c X V v d D s s J n F 1 b 3 Q 7 U 3 R l c D I u T E x B V k U q K i Z x d W 9 0 O y w m c X V v d D t T d G V w M i 5 U a X B v I G R l I E l u d m V y c 2 n D s 2 4 q K i Z x d W 9 0 O y w m c X V v d D t T d G V w M i 5 D b 2 x 1 b W 4 x J n F 1 b 3 Q 7 L C Z x d W 9 0 O 1 R i b D J f V G F i b G F f Q X V 4 a W x p Y X J f U H J v Z H V j d G 9 z L l N 0 Z X A y L k d S V V B P X 0 N P T 1 J E J n F 1 b 3 Q 7 L C Z x d W 9 0 O 1 R i b D J f V G F i b G F f Q X V 4 a W x p Y X J f U H J v Z H V j d G 9 z L l N 0 Z X A y L k d S V V B P X 1 B B U l R J Q 0 l Q Q U 5 U R S Z x d W 9 0 O y w m c X V v d D t U Y m w y X 1 R h Y m x h X 0 F 1 e G l s a W F y X 1 B y b 2 R 1 Y 3 R v c y 5 T d G V w M i 5 O T 0 1 C U k U g Q 0 9 N U E x F V E 8 m c X V v d D s s J n F 1 b 3 Q 7 V G J s M l 9 U Y W J s Y V 9 B d X h p b G l h c l 9 Q c m 9 k d W N 0 b 3 M u U 3 R l c D I u U k V G R V J F T k N J Q V 9 C S U J M S U 9 H U k F G S U N B J n F 1 b 3 Q 7 L C Z x d W 9 0 O 1 R i b D J f V G F i b G F f Q X V 4 a W x p Y X J f U H J v Z H V j d G 9 z L l N 0 Z X A y L l J P T F 9 Q Q V J U S U N J U E F O V E U m c X V v d D s s J n F 1 b 3 Q 7 V G J s M l 9 U Y W J s Y V 9 B d X h p b G l h c l 9 Q c m 9 k d W N 0 b 3 M u U 3 R l c D I u V E l Q T 1 9 Q U k 9 E V U N U T y Z x d W 9 0 O y w m c X V v d D t U Y m w y X 1 R h Y m x h X 0 F 1 e G l s a W F y X 1 B y b 2 R 1 Y 3 R v c y 5 T d G V w M i 5 U S V R V T E 9 f U F J P R F V D V E 8 m c X V v d D t d I i A v P j x F b n R y e S B U e X B l P S J R d W V y e U l E I i B W Y W x 1 Z T 0 i c z Y 3 Z W M x Z j Y 4 L W F k Y m M t N D k y N S 0 5 O T E 5 L W Z k Z T I x N m Q z Z D E w Z C I g L z 4 8 R W 5 0 c n k g V H l w Z T 0 i R m l s b F N 0 Y X R 1 c y I g V m F s d W U 9 I n N D b 2 1 w b G V 0 Z S I g L z 4 8 R W 5 0 c n k g V H l w Z T 0 i Q W R k Z W R U b 0 R h d G F N b 2 R l b C I g V m F s d W U 9 I m w x I i A v P j x F b n R y e S B U e X B l P S J S Z W x h d G l v b n N o a X B J b m Z v Q 2 9 u d G F p b m V y I i B W Y W x 1 Z T 0 i c 3 s m c X V v d D t j b 2 x 1 b W 5 D b 3 V u d C Z x d W 9 0 O z o y N i w m c X V v d D t r Z X l D b 2 x 1 b W 5 O Y W 1 l c y Z x d W 9 0 O z p b X S w m c X V v d D t x d W V y e V J l b G F 0 a W 9 u c 2 h p c H M m c X V v d D s 6 W 3 s m c X V v d D t r Z X l D b 2 x 1 b W 5 D b 3 V u d C Z x d W 9 0 O z o x L C Z x d W 9 0 O 2 t l e U N v b H V t b i Z x d W 9 0 O z o w L C Z x d W 9 0 O 2 9 0 a G V y S 2 V 5 Q 2 9 s d W 1 u S W R l b n R p d H k m c X V v d D s 6 J n F 1 b 3 Q 7 U 2 V j d G l v b j E v V G J s M l 9 U Y W J s Y V 9 B d X h p b G l h c l 9 Q c m 9 k d W N 0 b 3 M v U 2 U g Z X h w Y W 5 k a c O z I F N 0 Z X A y L n t T d G V w M i 5 Q U k 9 Z R V 9 D T 0 R J R y w z N n 0 m c X V v d D s s J n F 1 b 3 Q 7 S 2 V 5 Q 2 9 s d W 1 u Q 2 9 1 b n Q m c X V v d D s 6 M X 1 d L C Z x d W 9 0 O 2 N v b H V t b k l k Z W 5 0 a X R p Z X M m c X V v d D s 6 W y Z x d W 9 0 O 1 N l Y 3 R p b 2 4 x L 1 R i b D F f V G F i b G F f Q X V 4 a W x p Y X J f U H J v e W V j d G 9 z X 0 l u d m V z d G l n Y W N p w 7 N u L 1 N l I G V 4 c G F u Z G n D s y B T d G V w M i 5 7 U 3 R l c D I u Q 8 O z Z G l n b y B k Z W w g U H J v e W V j d G 8 s M H 0 m c X V v d D s s J n F 1 b 3 Q 7 U 2 V j d G l v b j E v V G J s M V 9 U Y W J s Y V 9 B d X h p b G l h c l 9 Q c m 9 5 Z W N 0 b 3 N f S W 5 2 Z X N 0 a W d h Y 2 n D s 2 4 v U 2 U g Z X h w Y W 5 k a c O z I F N 0 Z X A y L n t T d G V w M i 5 c b l B y b 3 l l Y 3 R v L D F 9 J n F 1 b 3 Q 7 L C Z x d W 9 0 O 1 N l Y 3 R p b 2 4 x L 1 R i b D F f V G F i b G F f Q X V 4 a W x p Y X J f U H J v e W V j d G 9 z X 0 l u d m V z d G l n Y W N p w 7 N u L 1 N l I G V 4 c G F u Z G n D s y B T d G V w M i 5 7 U 3 R l c D I u R X N 0 Y W R v L D J 9 J n F 1 b 3 Q 7 L C Z x d W 9 0 O 1 N l Y 3 R p b 2 4 x L 1 R i b D F f V G F i b G F f Q X V 4 a W x p Y X J f U H J v e W V j d G 9 z X 0 l u d m V z d G l n Y W N p w 7 N u L 1 N l I G V 4 c G F u Z G n D s y B T d G V w M i 5 7 U 3 R l c D I u R m V j a G F c b k l u a W N p b y w z f S Z x d W 9 0 O y w m c X V v d D t T Z W N 0 a W 9 u M S 9 U Y m w x X 1 R h Y m x h X 0 F 1 e G l s a W F y X 1 B y b 3 l l Y 3 R v c 1 9 J b n Z l c 3 R p Z 2 F j a c O z b i 9 T Z S B l e H B h b m R p w 7 M g U 3 R l c D I u e 1 N 0 Z X A y L k H D s W 9 c b k l u a W M u L D R 9 J n F 1 b 3 Q 7 L C Z x d W 9 0 O 1 N l Y 3 R p b 2 4 x L 1 R i b D F f V G F i b G F f Q X V 4 a W x p Y X J f U H J v e W V j d G 9 z X 0 l u d m V z d G l n Y W N p w 7 N u L 1 N l I G V 4 c G F u Z G n D s y B T d G V w M i 5 7 U 3 R l c D I u S W 5 2 Z X N 0 a W d h Z G 9 y X G 5 Q c m l u Y 2 l w Y W w s N X 0 m c X V v d D s s J n F 1 b 3 Q 7 U 2 V j d G l v b j E v V G J s M V 9 U Y W J s Y V 9 B d X h p b G l h c l 9 Q c m 9 5 Z W N 0 b 3 N f S W 5 2 Z X N 0 a W d h Y 2 n D s 2 4 v U 2 U g Z X h w Y W 5 k a c O z I F N 0 Z X A y L n t T d G V w M i 5 c b k F y Z W E g Z X N 0 Y X R l Z 2 l j Y T E s N n 0 m c X V v d D s s J n F 1 b 3 Q 7 U 2 V j d G l v b j E v V G J s M V 9 U Y W J s Y V 9 B d X h p b G l h c l 9 Q c m 9 5 Z W N 0 b 3 N f S W 5 2 Z X N 0 a W d h Y 2 n D s 2 4 v U 2 U g Z X h w Y W 5 k a c O z I F N 0 Z X A y L n t T d G V w M i 5 c b k F y Z W E g Z X N 0 c m F 0 Z W d p Y 2 E g M i w 3 f S Z x d W 9 0 O y w m c X V v d D t T Z W N 0 a W 9 u M S 9 U Y m w x X 1 R h Y m x h X 0 F 1 e G l s a W F y X 1 B y b 3 l l Y 3 R v c 1 9 J b n Z l c 3 R p Z 2 F j a c O z b i 9 T Z S B l e H B h b m R p w 7 M g U 3 R l c D I u e 1 N 0 Z X A y L l x u R 3 J 1 c G 8 s O H 0 m c X V v d D s s J n F 1 b 3 Q 7 U 2 V j d G l v b j E v V G J s M V 9 U Y W J s Y V 9 B d X h p b G l h c l 9 Q c m 9 5 Z W N 0 b 3 N f S W 5 2 Z X N 0 a W d h Y 2 n D s 2 4 v U 2 U g Z X h w Y W 5 k a c O z I F N 0 Z X A y L n t T d G V w M i 5 c b k F y Z W E s O X 0 m c X V v d D s s J n F 1 b 3 Q 7 U 2 V j d G l v b j E v V G J s M V 9 U Y W J s Y V 9 B d X h p b G l h c l 9 Q c m 9 5 Z W N 0 b 3 N f S W 5 2 Z X N 0 a W d h Y 2 n D s 2 4 v U 2 U g Z X h w Y W 5 k a c O z I F N 0 Z X A y L n t T d G V w M i 5 c b k N l b n R y b y B D b 3 N 0 b y w x M H 0 m c X V v d D s s J n F 1 b 3 Q 7 U 2 V j d G l v b j E v V G J s M V 9 U Y W J s Y V 9 B d X h p b G l h c l 9 Q c m 9 5 Z W N 0 b 3 N f S W 5 2 Z X N 0 a W d h Y 2 n D s 2 4 v U 2 U g Z X h w Y W 5 k a c O z I F N 0 Z X A y L n t T d G V w M i 5 Q c m 9 5 Z W N 0 b y A r I E P D s 2 R p Z 2 8 g Z G V s I F B y b 3 l l Y 3 R v L D E x f S Z x d W 9 0 O y w m c X V v d D t T Z W N 0 a W 9 u M S 9 U Y m w x X 1 R h Y m x h X 0 F 1 e G l s a W F y X 1 B y b 3 l l Y 3 R v c 1 9 J b n Z l c 3 R p Z 2 F j a c O z b i 9 T Z S B l e H B h b m R p w 7 M g U 3 R l c D I u e 1 N 0 Z X A y L k V u d G l k Y W Q g R m l u Y W 5 j a W F k b 3 J h L D E y f S Z x d W 9 0 O y w m c X V v d D t T Z W N 0 a W 9 u M S 9 U Y m w x X 1 R h Y m x h X 0 F 1 e G l s a W F y X 1 B y b 3 l l Y 3 R v c 1 9 J b n Z l c 3 R p Z 2 F j a c O z b i 9 T Z S B l e H B h b m R p w 7 M g U 3 R l c D I u e 1 N 0 Z X A y L l Z h b G 9 y I E l u d m V y c 2 n D s 2 4 s M T N 9 J n F 1 b 3 Q 7 L C Z x d W 9 0 O 1 N l Y 3 R p b 2 4 x L 1 R i b D F f V G F i b G F f Q X V 4 a W x p Y X J f U H J v e W V j d G 9 z X 0 l u d m V z d G l n Y W N p w 7 N u L 1 N l I G V 4 c G F u Z G n D s y B T d G V w M i 5 7 U 3 R l c D I u V W 5 p Z G F k I E F j Y W T D q W 1 p Y 2 E g Q W p 1 c 3 R h Z G E s M T R 9 J n F 1 b 3 Q 7 L C Z x d W 9 0 O 1 N l Y 3 R p b 2 4 x L 1 R i b D F f V G F i b G F f Q X V 4 a W x p Y X J f U H J v e W V j d G 9 z X 0 l u d m V z d G l n Y W N p w 7 N u L 1 N l I G V 4 c G F u Z G n D s y B T d G V w M i 5 7 U 3 R l c D I u T E x B V k U q L D E 1 f S Z x d W 9 0 O y w m c X V v d D t T Z W N 0 a W 9 u M S 9 U Y m w x X 1 R h Y m x h X 0 F 1 e G l s a W F y X 1 B y b 3 l l Y 3 R v c 1 9 J b n Z l c 3 R p Z 2 F j a c O z b i 9 T Z S B l e H B h b m R p w 7 M g U 3 R l c D I u e 1 N 0 Z X A y L k x M Q V Z F K i o s M T Z 9 J n F 1 b 3 Q 7 L C Z x d W 9 0 O 1 N l Y 3 R p b 2 4 x L 1 R i b D F f V G F i b G F f Q X V 4 a W x p Y X J f U H J v e W V j d G 9 z X 0 l u d m V z d G l n Y W N p w 7 N u L 1 N l I G V 4 c G F u Z G n D s y B T d G V w M i 5 7 U 3 R l c D I u V G l w b y B k Z S B J b n Z l c n N p w 7 N u K i o s M T d 9 J n F 1 b 3 Q 7 L C Z x d W 9 0 O 1 N l Y 3 R p b 2 4 x L 1 R i b D F f V G F i b G F f Q X V 4 a W x p Y X J f U H J v e W V j d G 9 z X 0 l u d m V z d G l n Y W N p w 7 N u L 1 N l I G V 4 c G F u Z G n D s y B T d G V w M i 5 7 U 3 R l c D I u Q 2 9 s d W 1 u M S w x O H 0 m c X V v d D s s J n F 1 b 3 Q 7 U 2 V j d G l v b j E v V G J s M l 9 U Y W J s Y V 9 B d X h p b G l h c l 9 Q c m 9 k d W N 0 b 3 M v U 2 U g Z X h w Y W 5 k a c O z I F N 0 Z X A y L n t T d G V w M i 5 H U l V Q T 1 9 D T 0 9 S R C w 0 M X 0 m c X V v d D s s J n F 1 b 3 Q 7 U 2 V j d G l v b j E v V G J s M l 9 U Y W J s Y V 9 B d X h p b G l h c l 9 Q c m 9 k d W N 0 b 3 M v U 2 U g Z X h w Y W 5 k a c O z I F N 0 Z X A y L n t T d G V w M i 5 H U l V Q T 1 9 Q Q V J U S U N J U E F O V E U s N D J 9 J n F 1 b 3 Q 7 L C Z x d W 9 0 O 1 N l Y 3 R p b 2 4 x L 1 R i b D J f V G F i b G F f Q X V 4 a W x p Y X J f U H J v Z H V j d G 9 z L 1 N l I G V 4 c G F u Z G n D s y B T d G V w M i 5 7 U 3 R l c D I u T k 9 N Q l J F I E N P T V B M R V R P L D N 9 J n F 1 b 3 Q 7 L C Z x d W 9 0 O 1 N l Y 3 R p b 2 4 x L 1 R i b D J f V G F i b G F f Q X V 4 a W x p Y X J f U H J v Z H V j d G 9 z L 1 N l I G V 4 c G F u Z G n D s y B T d G V w M i 5 7 U 3 R l c D I u U k V G R V J F T k N J Q V 9 C S U J M S U 9 H U k F G S U N B L D E 2 f S Z x d W 9 0 O y w m c X V v d D t T Z W N 0 a W 9 u M S 9 U Y m w y X 1 R h Y m x h X 0 F 1 e G l s a W F y X 1 B y b 2 R 1 Y 3 R v c y 9 T Z S B l e H B h b m R p w 7 M g U 3 R l c D I u e 1 N 0 Z X A y L l J P T F 9 Q Q V J U S U N J U E F O V E U s N X 0 m c X V v d D s s J n F 1 b 3 Q 7 U 2 V j d G l v b j E v V G J s M l 9 U Y W J s Y V 9 B d X h p b G l h c l 9 Q c m 9 k d W N 0 b 3 M v U 2 U g Z X h w Y W 5 k a c O z I F N 0 Z X A y L n t T d G V w M i 5 U S V B P X 1 B S T 0 R V Q 1 R P L D E w f S Z x d W 9 0 O y w m c X V v d D t T Z W N 0 a W 9 u M S 9 U Y m w y X 1 R h Y m x h X 0 F 1 e G l s a W F y X 1 B y b 2 R 1 Y 3 R v c y 9 T Z S B l e H B h b m R p w 7 M g U 3 R l c D I u e 1 N 0 Z X A y L l R J V F V M T 1 9 Q U k 9 E V U N U T y w x M n 0 m c X V v d D t d L C Z x d W 9 0 O 0 N v b H V t b k N v d W 5 0 J n F 1 b 3 Q 7 O j I 2 L C Z x d W 9 0 O 0 t l e U N v b H V t b k 5 h b W V z J n F 1 b 3 Q 7 O l t d L C Z x d W 9 0 O 0 N v b H V t b k l k Z W 5 0 a X R p Z X M m c X V v d D s 6 W y Z x d W 9 0 O 1 N l Y 3 R p b 2 4 x L 1 R i b D F f V G F i b G F f Q X V 4 a W x p Y X J f U H J v e W V j d G 9 z X 0 l u d m V z d G l n Y W N p w 7 N u L 1 N l I G V 4 c G F u Z G n D s y B T d G V w M i 5 7 U 3 R l c D I u Q 8 O z Z G l n b y B k Z W w g U H J v e W V j d G 8 s M H 0 m c X V v d D s s J n F 1 b 3 Q 7 U 2 V j d G l v b j E v V G J s M V 9 U Y W J s Y V 9 B d X h p b G l h c l 9 Q c m 9 5 Z W N 0 b 3 N f S W 5 2 Z X N 0 a W d h Y 2 n D s 2 4 v U 2 U g Z X h w Y W 5 k a c O z I F N 0 Z X A y L n t T d G V w M i 5 c b l B y b 3 l l Y 3 R v L D F 9 J n F 1 b 3 Q 7 L C Z x d W 9 0 O 1 N l Y 3 R p b 2 4 x L 1 R i b D F f V G F i b G F f Q X V 4 a W x p Y X J f U H J v e W V j d G 9 z X 0 l u d m V z d G l n Y W N p w 7 N u L 1 N l I G V 4 c G F u Z G n D s y B T d G V w M i 5 7 U 3 R l c D I u R X N 0 Y W R v L D J 9 J n F 1 b 3 Q 7 L C Z x d W 9 0 O 1 N l Y 3 R p b 2 4 x L 1 R i b D F f V G F i b G F f Q X V 4 a W x p Y X J f U H J v e W V j d G 9 z X 0 l u d m V z d G l n Y W N p w 7 N u L 1 N l I G V 4 c G F u Z G n D s y B T d G V w M i 5 7 U 3 R l c D I u R m V j a G F c b k l u a W N p b y w z f S Z x d W 9 0 O y w m c X V v d D t T Z W N 0 a W 9 u M S 9 U Y m w x X 1 R h Y m x h X 0 F 1 e G l s a W F y X 1 B y b 3 l l Y 3 R v c 1 9 J b n Z l c 3 R p Z 2 F j a c O z b i 9 T Z S B l e H B h b m R p w 7 M g U 3 R l c D I u e 1 N 0 Z X A y L k H D s W 9 c b k l u a W M u L D R 9 J n F 1 b 3 Q 7 L C Z x d W 9 0 O 1 N l Y 3 R p b 2 4 x L 1 R i b D F f V G F i b G F f Q X V 4 a W x p Y X J f U H J v e W V j d G 9 z X 0 l u d m V z d G l n Y W N p w 7 N u L 1 N l I G V 4 c G F u Z G n D s y B T d G V w M i 5 7 U 3 R l c D I u S W 5 2 Z X N 0 a W d h Z G 9 y X G 5 Q c m l u Y 2 l w Y W w s N X 0 m c X V v d D s s J n F 1 b 3 Q 7 U 2 V j d G l v b j E v V G J s M V 9 U Y W J s Y V 9 B d X h p b G l h c l 9 Q c m 9 5 Z W N 0 b 3 N f S W 5 2 Z X N 0 a W d h Y 2 n D s 2 4 v U 2 U g Z X h w Y W 5 k a c O z I F N 0 Z X A y L n t T d G V w M i 5 c b k F y Z W E g Z X N 0 Y X R l Z 2 l j Y T E s N n 0 m c X V v d D s s J n F 1 b 3 Q 7 U 2 V j d G l v b j E v V G J s M V 9 U Y W J s Y V 9 B d X h p b G l h c l 9 Q c m 9 5 Z W N 0 b 3 N f S W 5 2 Z X N 0 a W d h Y 2 n D s 2 4 v U 2 U g Z X h w Y W 5 k a c O z I F N 0 Z X A y L n t T d G V w M i 5 c b k F y Z W E g Z X N 0 c m F 0 Z W d p Y 2 E g M i w 3 f S Z x d W 9 0 O y w m c X V v d D t T Z W N 0 a W 9 u M S 9 U Y m w x X 1 R h Y m x h X 0 F 1 e G l s a W F y X 1 B y b 3 l l Y 3 R v c 1 9 J b n Z l c 3 R p Z 2 F j a c O z b i 9 T Z S B l e H B h b m R p w 7 M g U 3 R l c D I u e 1 N 0 Z X A y L l x u R 3 J 1 c G 8 s O H 0 m c X V v d D s s J n F 1 b 3 Q 7 U 2 V j d G l v b j E v V G J s M V 9 U Y W J s Y V 9 B d X h p b G l h c l 9 Q c m 9 5 Z W N 0 b 3 N f S W 5 2 Z X N 0 a W d h Y 2 n D s 2 4 v U 2 U g Z X h w Y W 5 k a c O z I F N 0 Z X A y L n t T d G V w M i 5 c b k F y Z W E s O X 0 m c X V v d D s s J n F 1 b 3 Q 7 U 2 V j d G l v b j E v V G J s M V 9 U Y W J s Y V 9 B d X h p b G l h c l 9 Q c m 9 5 Z W N 0 b 3 N f S W 5 2 Z X N 0 a W d h Y 2 n D s 2 4 v U 2 U g Z X h w Y W 5 k a c O z I F N 0 Z X A y L n t T d G V w M i 5 c b k N l b n R y b y B D b 3 N 0 b y w x M H 0 m c X V v d D s s J n F 1 b 3 Q 7 U 2 V j d G l v b j E v V G J s M V 9 U Y W J s Y V 9 B d X h p b G l h c l 9 Q c m 9 5 Z W N 0 b 3 N f S W 5 2 Z X N 0 a W d h Y 2 n D s 2 4 v U 2 U g Z X h w Y W 5 k a c O z I F N 0 Z X A y L n t T d G V w M i 5 Q c m 9 5 Z W N 0 b y A r I E P D s 2 R p Z 2 8 g Z G V s I F B y b 3 l l Y 3 R v L D E x f S Z x d W 9 0 O y w m c X V v d D t T Z W N 0 a W 9 u M S 9 U Y m w x X 1 R h Y m x h X 0 F 1 e G l s a W F y X 1 B y b 3 l l Y 3 R v c 1 9 J b n Z l c 3 R p Z 2 F j a c O z b i 9 T Z S B l e H B h b m R p w 7 M g U 3 R l c D I u e 1 N 0 Z X A y L k V u d G l k Y W Q g R m l u Y W 5 j a W F k b 3 J h L D E y f S Z x d W 9 0 O y w m c X V v d D t T Z W N 0 a W 9 u M S 9 U Y m w x X 1 R h Y m x h X 0 F 1 e G l s a W F y X 1 B y b 3 l l Y 3 R v c 1 9 J b n Z l c 3 R p Z 2 F j a c O z b i 9 T Z S B l e H B h b m R p w 7 M g U 3 R l c D I u e 1 N 0 Z X A y L l Z h b G 9 y I E l u d m V y c 2 n D s 2 4 s M T N 9 J n F 1 b 3 Q 7 L C Z x d W 9 0 O 1 N l Y 3 R p b 2 4 x L 1 R i b D F f V G F i b G F f Q X V 4 a W x p Y X J f U H J v e W V j d G 9 z X 0 l u d m V z d G l n Y W N p w 7 N u L 1 N l I G V 4 c G F u Z G n D s y B T d G V w M i 5 7 U 3 R l c D I u V W 5 p Z G F k I E F j Y W T D q W 1 p Y 2 E g Q W p 1 c 3 R h Z G E s M T R 9 J n F 1 b 3 Q 7 L C Z x d W 9 0 O 1 N l Y 3 R p b 2 4 x L 1 R i b D F f V G F i b G F f Q X V 4 a W x p Y X J f U H J v e W V j d G 9 z X 0 l u d m V z d G l n Y W N p w 7 N u L 1 N l I G V 4 c G F u Z G n D s y B T d G V w M i 5 7 U 3 R l c D I u T E x B V k U q L D E 1 f S Z x d W 9 0 O y w m c X V v d D t T Z W N 0 a W 9 u M S 9 U Y m w x X 1 R h Y m x h X 0 F 1 e G l s a W F y X 1 B y b 3 l l Y 3 R v c 1 9 J b n Z l c 3 R p Z 2 F j a c O z b i 9 T Z S B l e H B h b m R p w 7 M g U 3 R l c D I u e 1 N 0 Z X A y L k x M Q V Z F K i o s M T Z 9 J n F 1 b 3 Q 7 L C Z x d W 9 0 O 1 N l Y 3 R p b 2 4 x L 1 R i b D F f V G F i b G F f Q X V 4 a W x p Y X J f U H J v e W V j d G 9 z X 0 l u d m V z d G l n Y W N p w 7 N u L 1 N l I G V 4 c G F u Z G n D s y B T d G V w M i 5 7 U 3 R l c D I u V G l w b y B k Z S B J b n Z l c n N p w 7 N u K i o s M T d 9 J n F 1 b 3 Q 7 L C Z x d W 9 0 O 1 N l Y 3 R p b 2 4 x L 1 R i b D F f V G F i b G F f Q X V 4 a W x p Y X J f U H J v e W V j d G 9 z X 0 l u d m V z d G l n Y W N p w 7 N u L 1 N l I G V 4 c G F u Z G n D s y B T d G V w M i 5 7 U 3 R l c D I u Q 2 9 s d W 1 u M S w x O H 0 m c X V v d D s s J n F 1 b 3 Q 7 U 2 V j d G l v b j E v V G J s M l 9 U Y W J s Y V 9 B d X h p b G l h c l 9 Q c m 9 k d W N 0 b 3 M v U 2 U g Z X h w Y W 5 k a c O z I F N 0 Z X A y L n t T d G V w M i 5 H U l V Q T 1 9 D T 0 9 S R C w 0 M X 0 m c X V v d D s s J n F 1 b 3 Q 7 U 2 V j d G l v b j E v V G J s M l 9 U Y W J s Y V 9 B d X h p b G l h c l 9 Q c m 9 k d W N 0 b 3 M v U 2 U g Z X h w Y W 5 k a c O z I F N 0 Z X A y L n t T d G V w M i 5 H U l V Q T 1 9 Q Q V J U S U N J U E F O V E U s N D J 9 J n F 1 b 3 Q 7 L C Z x d W 9 0 O 1 N l Y 3 R p b 2 4 x L 1 R i b D J f V G F i b G F f Q X V 4 a W x p Y X J f U H J v Z H V j d G 9 z L 1 N l I G V 4 c G F u Z G n D s y B T d G V w M i 5 7 U 3 R l c D I u T k 9 N Q l J F I E N P T V B M R V R P L D N 9 J n F 1 b 3 Q 7 L C Z x d W 9 0 O 1 N l Y 3 R p b 2 4 x L 1 R i b D J f V G F i b G F f Q X V 4 a W x p Y X J f U H J v Z H V j d G 9 z L 1 N l I G V 4 c G F u Z G n D s y B T d G V w M i 5 7 U 3 R l c D I u U k V G R V J F T k N J Q V 9 C S U J M S U 9 H U k F G S U N B L D E 2 f S Z x d W 9 0 O y w m c X V v d D t T Z W N 0 a W 9 u M S 9 U Y m w y X 1 R h Y m x h X 0 F 1 e G l s a W F y X 1 B y b 2 R 1 Y 3 R v c y 9 T Z S B l e H B h b m R p w 7 M g U 3 R l c D I u e 1 N 0 Z X A y L l J P T F 9 Q Q V J U S U N J U E F O V E U s N X 0 m c X V v d D s s J n F 1 b 3 Q 7 U 2 V j d G l v b j E v V G J s M l 9 U Y W J s Y V 9 B d X h p b G l h c l 9 Q c m 9 k d W N 0 b 3 M v U 2 U g Z X h w Y W 5 k a c O z I F N 0 Z X A y L n t T d G V w M i 5 U S V B P X 1 B S T 0 R V Q 1 R P L D E w f S Z x d W 9 0 O y w m c X V v d D t T Z W N 0 a W 9 u M S 9 U Y m w y X 1 R h Y m x h X 0 F 1 e G l s a W F y X 1 B y b 2 R 1 Y 3 R v c y 9 T Z S B l e H B h b m R p w 7 M g U 3 R l c D I u e 1 N 0 Z X A y L l R J V F V M T 1 9 Q U k 9 E V U N U T y w x M n 0 m c X V v d D t d L C Z x d W 9 0 O 1 J l b G F 0 a W 9 u c 2 h p c E l u Z m 8 m c X V v d D s 6 W 3 s m c X V v d D t r Z X l D b 2 x 1 b W 5 D b 3 V u d C Z x d W 9 0 O z o x L C Z x d W 9 0 O 2 t l e U N v b H V t b i Z x d W 9 0 O z o w L C Z x d W 9 0 O 2 9 0 a G V y S 2 V 5 Q 2 9 s d W 1 u S W R l b n R p d H k m c X V v d D s 6 J n F 1 b 3 Q 7 U 2 V j d G l v b j E v V G J s M l 9 U Y W J s Y V 9 B d X h p b G l h c l 9 Q c m 9 k d W N 0 b 3 M v U 2 U g Z X h w Y W 5 k a c O z I F N 0 Z X A y L n t T d G V w M i 5 Q U k 9 Z R V 9 D T 0 R J R y w z N n 0 m c X V v d D s s J n F 1 b 3 Q 7 S 2 V 5 Q 2 9 s d W 1 u Q 2 9 1 b n Q m c X V v d D s 6 M X 1 d f S I g L z 4 8 L 1 N 0 Y W J s Z U V u d H J p Z X M + P C 9 J d G V t P j x J d G V t P j x J d G V t T G 9 j Y X R p b 2 4 + P E l 0 Z W 1 U e X B l P k Z v c m 1 1 b G E 8 L 0 l 0 Z W 1 U e X B l P j x J d G V t U G F 0 a D 5 T Z W N 0 a W 9 u M S 9 D d W F k c m 8 l M j M 2 J T I w U H J v e W V j d G 9 z J T I w S W 5 2 Z X N 0 a W d h Y 2 k l Q z M l Q j N u J T I w K D I p L 0 9 y a W d l b j w v S X R l b V B h d G g + P C 9 J d G V t T G 9 j Y X R p b 2 4 + P F N 0 Y W J s Z U V u d H J p Z X M g L z 4 8 L 0 l 0 Z W 0 + P E l 0 Z W 0 + P E l 0 Z W 1 M b 2 N h d G l v b j 4 8 S X R l b V R 5 c G U + R m 9 y b X V s Y T w v S X R l b V R 5 c G U + P E l 0 Z W 1 Q Y X R o P l N l Y 3 R p b 2 4 x L 0 N 1 Y W R y b y U y M z Y l M j B Q c m 9 5 Z W N 0 b 3 M l M j B J b n Z l c 3 R p Z 2 F j a S V D M y V C M 2 4 l M j A o M i k v U 2 U l M j B l e H B h b m R p J U M z J U I z J T I w V G J s M l 9 U Y W J s Y V 9 B d X h p b G l h c l 9 Q c m 9 k d W N 0 b 3 M 8 L 0 l 0 Z W 1 Q Y X R o P j w v S X R l b U x v Y 2 F 0 a W 9 u P j x T d G F i b G V F b n R y a W V z I C 8 + P C 9 J d G V t P j w v S X R l b X M + P C 9 M b 2 N h b F B h Y 2 t h Z 2 V N Z X R h Z G F 0 Y U Z p b G U + F g A A A F B L B Q Y A A A A A A A A A A A A A A A A A A A A A A A D a A A A A A Q A A A N C M n d 8 B F d E R j H o A w E / C l + s B A A A A 6 b o 5 8 m V C X U e G q G H d U v x N 1 A A A A A A C A A A A A A A D Z g A A w A A A A B A A A A C c j k B q y K R x D 1 T Y e F q 4 k 8 0 b A A A A A A S A A A C g A A A A E A A A A P V S p T + / d e B u 6 P O j Q 1 o J V L Z Q A A A A o 7 T G e c T h I F Q j b M a J Q J A W O R g l / C 5 c K w 2 / w R x V m x j B Q Y T l G 0 i Q d c C w L i 7 8 G N T i D x 0 R v b D f Q z 3 x l S V f y L W Q K P + W B u / 5 O R A H d p 7 j P G / 5 G U f 8 R b Q U A A A A T L a n 1 d p 0 c 8 S y b o o P e / D Q D Q F T f w E = < / D a t a M a s h u p > 
</file>

<file path=customXml/item6.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7.xml>��< ? x m l   v e r s i o n = " 1 . 0 "   e n c o d i n g = " U T F - 1 6 " ? > < G e m i n i   x m l n s = " h t t p : / / g e m i n i / p i v o t c u s t o m i z a t i o n / R e l a t i o n s h i p A u t o D e t e c t i o n E n a b l e d " > < C u s t o m C o n t e n t > < ! [ C D A T A [ T r u e ] ] > < / C u s t o m C o n t e n t > < / G e m i n i > 
</file>

<file path=customXml/item8.xml>��< ? x m l   v e r s i o n = " 1 . 0 "   e n c o d i n g = " U T F - 1 6 " ? > < G e m i n i   x m l n s = " h t t p : / / g e m i n i / p i v o t c u s t o m i z a t i o n / I s S a n d b o x E m b e d d e d " > < C u s t o m C o n t e n t > < ! [ C D A T A [ y e s ] ] > < / C u s t o m C o n t e n t > < / G e m i n i > 
</file>

<file path=customXml/item9.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 2 0 2 0 - 0 2 - 2 4 T 1 7 : 2 1 : 5 4 . 2 1 3 0 9 2 1 - 0 5 : 0 0 < / L a s t P r o c e s s e d T i m e > < / D a t a M o d e l i n g S a n d b o x . S e r i a l i z e d S a n d b o x E r r o r C a c h e > ] ] > < / C u s t o m C o n t e n t > < / G e m i n i > 
</file>

<file path=customXml/itemProps1.xml><?xml version="1.0" encoding="utf-8"?>
<ds:datastoreItem xmlns:ds="http://schemas.openxmlformats.org/officeDocument/2006/customXml" ds:itemID="{D853E772-5D75-442B-8ADE-DD14F65CFC10}"/>
</file>

<file path=customXml/itemProps10.xml><?xml version="1.0" encoding="utf-8"?>
<ds:datastoreItem xmlns:ds="http://schemas.openxmlformats.org/officeDocument/2006/customXml" ds:itemID="{B4C358A1-BC7C-42D5-925C-3FBB24367120}"/>
</file>

<file path=customXml/itemProps11.xml><?xml version="1.0" encoding="utf-8"?>
<ds:datastoreItem xmlns:ds="http://schemas.openxmlformats.org/officeDocument/2006/customXml" ds:itemID="{A83FC350-1898-4BC2-AD91-CDC164ACEE03}"/>
</file>

<file path=customXml/itemProps2.xml><?xml version="1.0" encoding="utf-8"?>
<ds:datastoreItem xmlns:ds="http://schemas.openxmlformats.org/officeDocument/2006/customXml" ds:itemID="{B34579F5-9CBA-465E-932E-A718D345D039}"/>
</file>

<file path=customXml/itemProps3.xml><?xml version="1.0" encoding="utf-8"?>
<ds:datastoreItem xmlns:ds="http://schemas.openxmlformats.org/officeDocument/2006/customXml" ds:itemID="{F8DA5C6E-A3AD-4096-A0D6-956E62F025A5}"/>
</file>

<file path=customXml/itemProps4.xml><?xml version="1.0" encoding="utf-8"?>
<ds:datastoreItem xmlns:ds="http://schemas.openxmlformats.org/officeDocument/2006/customXml" ds:itemID="{FCBAA036-CA7E-4CFD-871B-271E2D03B33A}"/>
</file>

<file path=customXml/itemProps5.xml><?xml version="1.0" encoding="utf-8"?>
<ds:datastoreItem xmlns:ds="http://schemas.openxmlformats.org/officeDocument/2006/customXml" ds:itemID="{18A816A5-2381-4479-B955-6F55C52DAFDC}"/>
</file>

<file path=customXml/itemProps6.xml><?xml version="1.0" encoding="utf-8"?>
<ds:datastoreItem xmlns:ds="http://schemas.openxmlformats.org/officeDocument/2006/customXml" ds:itemID="{C14347B8-239C-4A76-AAFC-1CF3FDE05446}"/>
</file>

<file path=customXml/itemProps7.xml><?xml version="1.0" encoding="utf-8"?>
<ds:datastoreItem xmlns:ds="http://schemas.openxmlformats.org/officeDocument/2006/customXml" ds:itemID="{B2C349C1-A068-49E5-B13C-B1C7ECB18BBE}"/>
</file>

<file path=customXml/itemProps8.xml><?xml version="1.0" encoding="utf-8"?>
<ds:datastoreItem xmlns:ds="http://schemas.openxmlformats.org/officeDocument/2006/customXml" ds:itemID="{35F70C12-BC46-4AD4-8BAA-B7C0AF63054D}"/>
</file>

<file path=customXml/itemProps9.xml><?xml version="1.0" encoding="utf-8"?>
<ds:datastoreItem xmlns:ds="http://schemas.openxmlformats.org/officeDocument/2006/customXml" ds:itemID="{E1D156F8-F2C7-4682-8E29-E1670DDCF9B7}"/>
</file>

<file path=docProps/app.xml><?xml version="1.0" encoding="utf-8"?>
<Properties xmlns="http://schemas.openxmlformats.org/officeDocument/2006/extended-properties" xmlns:vt="http://schemas.openxmlformats.org/officeDocument/2006/docPropsVTypes">
  <Application>Microsoft Excel Online</Application>
  <Manager/>
  <Company>MEN</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EMQ_Medicina Interna FMED</dc:title>
  <dc:subject/>
  <dc:creator>María Carolina Argüello Ribón</dc:creator>
  <cp:keywords/>
  <dc:description/>
  <cp:lastModifiedBy>Maria Alejandra Gil Bermudez</cp:lastModifiedBy>
  <cp:revision/>
  <dcterms:created xsi:type="dcterms:W3CDTF">2007-10-03T21:52:40Z</dcterms:created>
  <dcterms:modified xsi:type="dcterms:W3CDTF">2023-06-23T18:29:07Z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0x01010076C357474AF19C4082C30F15C4F0BB85</vt:lpwstr>
  </property>
  <property fmtid="{D5CDD505-2E9C-101B-9397-08002B2CF9AE}" pid="3" name="_dlc_DocIdItemGuid">
    <vt:lpwstr>3b001c75-c2bc-4f33-a045-0d48b7363912</vt:lpwstr>
  </property>
  <property fmtid="{D5CDD505-2E9C-101B-9397-08002B2CF9AE}" pid="4" name="MediaServiceImageTags">
    <vt:lpwstr/>
  </property>
</Properties>
</file>